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https://ukmin-my.sharepoint.com/personal/rita_gintaliene_eimin_lt/Documents/Darbalaukis/Darbai/2024 m/8. Rugpjūtis/08-12/Mantas Lukšys/"/>
    </mc:Choice>
  </mc:AlternateContent>
  <xr:revisionPtr revIDLastSave="11" documentId="8_{A1C74D70-0308-40BB-BE61-F498847E88DA}" xr6:coauthVersionLast="47" xr6:coauthVersionMax="47" xr10:uidLastSave="{0F49A9D0-6462-4037-912F-3425B06DC6E8}"/>
  <bookViews>
    <workbookView xWindow="-108" yWindow="-108" windowWidth="23256" windowHeight="12456" tabRatio="592" xr2:uid="{00000000-000D-0000-FFFF-FFFF00000000}"/>
  </bookViews>
  <sheets>
    <sheet name="Pažyma biudžetinėms  " sheetId="27" r:id="rId1"/>
    <sheet name="Atostogų išmokų FN" sheetId="1" state="hidden" r:id="rId2"/>
    <sheet name="Papild.poilsio d. išmokų FN " sheetId="6" state="hidden" r:id="rId3"/>
  </sheets>
  <definedNames>
    <definedName name="_xlnm._FilterDatabase" localSheetId="0" hidden="1">'Pažyma biudžetinėms  '!$B$12:$V$26</definedName>
    <definedName name="_xlnm.Print_Area" localSheetId="0">'Pažyma biudžetinėms  '!$A$1:$V$40</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27" l="1"/>
  <c r="M17" i="27"/>
  <c r="M18" i="27"/>
  <c r="M19" i="27"/>
  <c r="M20" i="27"/>
  <c r="M21" i="27"/>
  <c r="M22" i="27"/>
  <c r="M23" i="27"/>
  <c r="M24" i="27"/>
  <c r="M25" i="27"/>
  <c r="M26" i="27"/>
  <c r="K15" i="27"/>
  <c r="J15" i="27"/>
  <c r="M15" i="27" s="1"/>
  <c r="K14" i="27"/>
  <c r="M14" i="27" s="1"/>
  <c r="N16" i="27" l="1"/>
  <c r="N17" i="27"/>
  <c r="N18" i="27"/>
  <c r="N19" i="27"/>
  <c r="N20" i="27"/>
  <c r="N21" i="27"/>
  <c r="N22" i="27"/>
  <c r="N23" i="27"/>
  <c r="N24" i="27"/>
  <c r="N26" i="27"/>
  <c r="J13" i="27"/>
  <c r="M13" i="27" s="1"/>
  <c r="R13" i="27"/>
  <c r="N13" i="27" l="1"/>
  <c r="N15" i="27"/>
  <c r="N25" i="27"/>
  <c r="R17" i="27" l="1"/>
  <c r="R18" i="27"/>
  <c r="R19" i="27"/>
  <c r="R20" i="27"/>
  <c r="R21" i="27"/>
  <c r="R22" i="27"/>
  <c r="R23" i="27"/>
  <c r="R24" i="27"/>
  <c r="R25" i="27"/>
  <c r="R26" i="27"/>
  <c r="N14" i="27"/>
  <c r="I7" i="27" l="1"/>
  <c r="O17" i="27" l="1"/>
  <c r="O22" i="27"/>
  <c r="O18" i="27"/>
  <c r="O13" i="27"/>
  <c r="O24" i="27"/>
  <c r="O14" i="27"/>
  <c r="O21" i="27"/>
  <c r="O15" i="27"/>
  <c r="O26" i="27"/>
  <c r="O16" i="27"/>
  <c r="O23" i="27"/>
  <c r="O19" i="27"/>
  <c r="O25" i="27"/>
  <c r="O20" i="27"/>
  <c r="S13" i="27" l="1"/>
  <c r="T13" i="27" s="1"/>
  <c r="U13" i="27" s="1"/>
  <c r="R15" i="27" l="1"/>
  <c r="R16" i="27"/>
  <c r="S16" i="27" l="1"/>
  <c r="T16" i="27" s="1"/>
  <c r="U16" i="27" s="1"/>
  <c r="J27" i="27"/>
  <c r="R14" i="27" l="1"/>
  <c r="S14" i="27" s="1"/>
  <c r="K27" i="27"/>
  <c r="I27" i="27"/>
  <c r="S22" i="27" l="1"/>
  <c r="T22" i="27" s="1"/>
  <c r="U22" i="27" s="1"/>
  <c r="S26" i="27"/>
  <c r="T26" i="27" s="1"/>
  <c r="U26" i="27" s="1"/>
  <c r="S17" i="27"/>
  <c r="T17" i="27" s="1"/>
  <c r="U17" i="27" s="1"/>
  <c r="S24" i="27"/>
  <c r="T24" i="27" s="1"/>
  <c r="U24" i="27" s="1"/>
  <c r="S18" i="27"/>
  <c r="T18" i="27" s="1"/>
  <c r="U18" i="27" s="1"/>
  <c r="S21" i="27"/>
  <c r="T21" i="27" s="1"/>
  <c r="U21" i="27" s="1"/>
  <c r="S25" i="27"/>
  <c r="T25" i="27" s="1"/>
  <c r="U25" i="27" s="1"/>
  <c r="S19" i="27"/>
  <c r="T19" i="27" s="1"/>
  <c r="U19" i="27" s="1"/>
  <c r="S20" i="27"/>
  <c r="T20" i="27" s="1"/>
  <c r="U20" i="27" s="1"/>
  <c r="S15" i="27"/>
  <c r="S23" i="27"/>
  <c r="T23" i="27" s="1"/>
  <c r="U23" i="27" s="1"/>
  <c r="T14" i="27"/>
  <c r="U14" i="27" s="1"/>
  <c r="N27" i="27"/>
  <c r="M27" i="27"/>
  <c r="O27" i="27"/>
  <c r="C8" i="6"/>
  <c r="S27" i="27" l="1"/>
  <c r="T15" i="27"/>
  <c r="U15" i="27" s="1"/>
  <c r="Q8" i="6"/>
  <c r="P8" i="6"/>
  <c r="O8" i="6"/>
  <c r="N8" i="6"/>
  <c r="M8" i="6"/>
  <c r="L8" i="6"/>
  <c r="K8" i="6"/>
  <c r="J8" i="6"/>
  <c r="I8" i="6"/>
  <c r="H8" i="6"/>
  <c r="G8" i="6"/>
  <c r="F8" i="6"/>
  <c r="E8" i="6"/>
  <c r="D8" i="6"/>
  <c r="U27"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Daiva Gelumbeckienė</author>
  </authors>
  <commentList>
    <comment ref="J13" authorId="0" shapeId="0" xr:uid="{BCE75D56-7677-4887-922C-5753D0DE5B9C}">
      <text>
        <r>
          <rPr>
            <b/>
            <sz val="9"/>
            <color indexed="81"/>
            <rFont val="Tahoma"/>
            <family val="2"/>
            <charset val="186"/>
          </rPr>
          <t>Author:</t>
        </r>
        <r>
          <rPr>
            <sz val="9"/>
            <color indexed="81"/>
            <rFont val="Tahoma"/>
            <family val="2"/>
            <charset val="186"/>
          </rPr>
          <t xml:space="preserve">
įrašykite taikomą koeficiento dydį x BMA</t>
        </r>
      </text>
    </comment>
  </commentList>
</comments>
</file>

<file path=xl/sharedStrings.xml><?xml version="1.0" encoding="utf-8"?>
<sst xmlns="http://schemas.openxmlformats.org/spreadsheetml/2006/main" count="93" uniqueCount="89">
  <si>
    <t>Darbo savaitės trukmė darbo dienomis</t>
  </si>
  <si>
    <t>Kasmetinių atostogų darbo dienų skaičius</t>
  </si>
  <si>
    <t>Nustatyta kasmetinių atostogų išmokų fiksuotoji norma</t>
  </si>
  <si>
    <t>Iš viso:</t>
  </si>
  <si>
    <t xml:space="preserve"> </t>
  </si>
  <si>
    <t>KASMETINIŲ ATOSTOGŲ IŠMOKŲ FIKSUOTŲJŲ NORMŲ NUSTATYMO TYRIMO ATASKAITOS</t>
  </si>
  <si>
    <t>Darbo savaitės trukmė</t>
  </si>
  <si>
    <t>5 dienų darbo savaitė</t>
  </si>
  <si>
    <t>6 dienų darbo savaitė</t>
  </si>
  <si>
    <t>3 priedas. Papildomų poilsio dienų išmokų fiksuotosios normos</t>
  </si>
  <si>
    <t>Vidutinis mėnesio darbo valandų skaičius</t>
  </si>
  <si>
    <t>Papildomų poilsio dienų išmokų fiksuotosios normos nuo tinkamų finansuoti darbo užmokesčio išlaidų, kai papildomų poilsio dienų skaičius per mėnesį yra (dienomis/valandomis):</t>
  </si>
  <si>
    <t>Bendra (5 ir 6 d.d. savaitė)</t>
  </si>
  <si>
    <t>Taikoma, kai priklauso nuo 26 iki 30 d. d. (jeigu dirbama 5 d. d. per savaitę) arba nuo 31 iki 36 d. d. (jeigu dirbama 6 d. d. per savaitę) kasmetinės atostogos</t>
  </si>
  <si>
    <t>Taikoma, kai priklauso 40 d. d. (jeigu dirbama 5 d. d. per savaitę) arba 48 d. d. (jeigu dirbama 6 d. d. per savaitę) kasmetinės atostogos</t>
  </si>
  <si>
    <t>Taikoma, kai priklauso 20 d. d. (jeigu dirbama 5 d. d. per savaitę) arba 24 d. d.  (jeigu dirbama 6 d. d. per savaitę) kasmetinės atostogos.</t>
  </si>
  <si>
    <t>Taikoma, kai priklauso nuo 21 iki 25 d. d. (jeigu dirbama 5 d. d. per savaitę)  arba nuo 25 iki 30 d. d. (jeigu dirbama 6 d. d. per savaitę) kasmetinės atostogos</t>
  </si>
  <si>
    <t>Taikoma, kai priklauso nuo 31 iki 36 d. d. (jeigu dirbama 5 d. d. per savaitę) arba  nuo 37 iki 42 d. d. (jeigu dirbama 6 d. d. per savaitę) kasmetinės atostogos</t>
  </si>
  <si>
    <t>Taikoma, kai priklauso nuo 37 iki 39 d. d. (jeigu dirbama 5 d. d. per savaitę) arba  nuo 43 iki 47 d. d. (jeigu dirbama 6 d. d. per savaitę) kasmetinės atostogos</t>
  </si>
  <si>
    <t>Taikoma, kai priklauso nuo 41 d. d. (jeigu dirbama 5 d. d. per savaitę)  arba nuo 49 d. d. (jeigu dirbama 6 d. d. per savaitę) kasmetinės atostogos</t>
  </si>
  <si>
    <t>Kasmetinių atostogų išmokų fiksuotosios normos, taikomos nuo 2017 m. liepos 1 d. darbuotojams, kuriems kasmetinės atostogos skaičiuojamos darbo dienomis</t>
  </si>
  <si>
    <t xml:space="preserve">KASMETINIŲ ATOSTOGŲ IŠMOKŲ FIKSUOTOSIOS NORMOS </t>
  </si>
  <si>
    <t xml:space="preserve">                                  Kasmetinių atostogų išmokų fiksuotosios normos nuo tinkamų finansuoti darbo užmokesčio išlaidų, kai kasmetinių atostogų darbo dienų skaičius yra:</t>
  </si>
  <si>
    <t>Fiksuotosios normos
 dydis</t>
  </si>
  <si>
    <t>FN taikymo sąlygos</t>
  </si>
  <si>
    <t>FN-05-01 – 8,63 proc.</t>
  </si>
  <si>
    <t>FN-05-02 – 10,44 proc.</t>
  </si>
  <si>
    <t>FN-05-03 – 12,35 proc.</t>
  </si>
  <si>
    <t>FN-05-04 – 14,99 proc.</t>
  </si>
  <si>
    <t>FN-05-05 – 17,25 proc.</t>
  </si>
  <si>
    <t>FN-05-06 – 18,89 proc.</t>
  </si>
  <si>
    <t>FN-05-07 – 20,02 proc.</t>
  </si>
  <si>
    <t>Biudžetinė</t>
  </si>
  <si>
    <t>Organizacijos tipas*</t>
  </si>
  <si>
    <t>Eil. Nr.</t>
  </si>
  <si>
    <t>Neterminuota</t>
  </si>
  <si>
    <t>1.2.</t>
  </si>
  <si>
    <t>Terminuota</t>
  </si>
  <si>
    <t>Ekspertas</t>
  </si>
  <si>
    <t>1.4.</t>
  </si>
  <si>
    <t>1.2.1.</t>
  </si>
  <si>
    <t>1.4.1.</t>
  </si>
  <si>
    <t>1.</t>
  </si>
  <si>
    <t>2.</t>
  </si>
  <si>
    <t>3.</t>
  </si>
  <si>
    <t>2024</t>
  </si>
  <si>
    <t>2025</t>
  </si>
  <si>
    <t>Projekto specialistas</t>
  </si>
  <si>
    <t>Analitikas</t>
  </si>
  <si>
    <t xml:space="preserve">DU įkainio pagrindimas****
</t>
  </si>
  <si>
    <t>Planuojama DU suma iš viso, Eur</t>
  </si>
  <si>
    <t xml:space="preserve">Projekto poveiklės Nr. (iš PĮP) </t>
  </si>
  <si>
    <t>Veiksmo / išlaidų tipo Nr. (iš PĮP)</t>
  </si>
  <si>
    <t>Priedai ir priemokos, Eur**</t>
  </si>
  <si>
    <t xml:space="preserve">https://www.lb.lt/lt/mv-ekonomikos-analize-ir-prognozes
</t>
  </si>
  <si>
    <t xml:space="preserve">https://www.e-tar.lt/portal/lt/legalAct/2d8b78b0e79411e68503b67e3b82e8bd/asr
</t>
  </si>
  <si>
    <t>https://www.e-tar.lt/portal/lt/legalAct/57268900f6ef11e89fcaa4a4a9822176/asr</t>
  </si>
  <si>
    <t>*** Skaičiuojant planuojamą darbo valandos (mėnesio) įkainį gali būti įvertinamas numatomas įkainio kitimas projekto įgyvendinimo metu, remiantis Lietuvos banko interneto svetainėje lb.lt skelbiamomis naujausiomis darbo užmokesčio prognozėmis. Tačiau įgyvendinant projektą darbo užmokesčio padidėjimas turi būti pagrįstas ir visais atvejais atitikti Projektų administravimo ir finansavimo taisyklių 301.1 papunkčio reikalavimus (netaikoma einamiesiems metams):</t>
  </si>
  <si>
    <t>Jei viršija koeficientą, pateikti papildomą pagrindimą (pvz.: pareigybės įtrauktos į trūkstamų pareigybių sąrašą (nurodant profesijos pavadinimą arba kodą iš sąrašo) arba kt.)</t>
  </si>
  <si>
    <t xml:space="preserve">https://www.e-tar.lt/portal/lt/legalAct/TAR.D3ED3792F52B/asr </t>
  </si>
  <si>
    <t>INFORMACIJA APIE PLANUOJAMĄ DARBO UŽMOKESTĮ (DU)</t>
  </si>
  <si>
    <r>
      <t xml:space="preserve">Pareiškėjo / Jungtinio projekto pareiškėjo / projekto partnerio pavadinimas </t>
    </r>
    <r>
      <rPr>
        <sz val="10"/>
        <rFont val="Times New Roman"/>
        <family val="1"/>
        <charset val="186"/>
      </rPr>
      <t>(</t>
    </r>
    <r>
      <rPr>
        <u/>
        <sz val="10"/>
        <rFont val="Times New Roman"/>
        <family val="1"/>
        <charset val="186"/>
      </rPr>
      <t>partneriai pildo atskiras lenteles, kiek patnerių, tiek lentelių</t>
    </r>
    <r>
      <rPr>
        <sz val="10"/>
        <rFont val="Times New Roman"/>
        <family val="1"/>
        <charset val="186"/>
      </rPr>
      <t>)</t>
    </r>
  </si>
  <si>
    <t xml:space="preserve">Jei įstaigoje nėra projekte numatomos pareigybės atitikmens ir istorinių duomenų, DU dydžiai turi būti pagrįsti analogiškų ar panašių pareigybių/funkcijų DU dydžiais, kurie įprastai mokami įstaigoje. </t>
  </si>
  <si>
    <t>Pareigos PĮP</t>
  </si>
  <si>
    <r>
      <t xml:space="preserve">Planuojamų mėn. / valandų skaičius </t>
    </r>
    <r>
      <rPr>
        <sz val="10"/>
        <rFont val="Times New Roman"/>
        <family val="1"/>
        <charset val="186"/>
      </rPr>
      <t xml:space="preserve">(palikti taikomą) </t>
    </r>
  </si>
  <si>
    <r>
      <t xml:space="preserve">Darbo sutarties tipas </t>
    </r>
    <r>
      <rPr>
        <sz val="10"/>
        <rFont val="Times New Roman"/>
        <family val="1"/>
        <charset val="186"/>
      </rPr>
      <t>(nuo tipo priklauso įmokos tarifas Nedarbo socialiniam draudimui)</t>
    </r>
  </si>
  <si>
    <t>8</t>
  </si>
  <si>
    <t>13=9+10+12</t>
  </si>
  <si>
    <t>19=14+18</t>
  </si>
  <si>
    <t>20=5*8*19</t>
  </si>
  <si>
    <r>
      <t>Padidėjimas, proc.</t>
    </r>
    <r>
      <rPr>
        <sz val="10"/>
        <rFont val="Times New Roman"/>
        <family val="1"/>
        <charset val="186"/>
      </rPr>
      <t xml:space="preserve"> (jei taikoma)</t>
    </r>
    <r>
      <rPr>
        <b/>
        <sz val="10"/>
        <rFont val="Times New Roman"/>
        <family val="1"/>
        <charset val="186"/>
      </rPr>
      <t>***</t>
    </r>
  </si>
  <si>
    <r>
      <t>Padidėjimo suma, Eur</t>
    </r>
    <r>
      <rPr>
        <sz val="10"/>
        <rFont val="Times New Roman"/>
        <family val="1"/>
        <charset val="186"/>
      </rPr>
      <t xml:space="preserve"> (jei taikoma)</t>
    </r>
  </si>
  <si>
    <t>**  Jei mokamas priedas ar priemoka, nurodyti pagrindą bei pakomentuoti, už ką konkrečiai (išskyrus netinkamas išlaidas, nurodytas Rekomendacijų dėl projektų išlaidų atitikties Europos Sąjungos fondų reikalavimų  9.5. p.).  Jei projekte įdarbinami valstybės tarnautojai, nurodyti taikomą priemokos dydį, kuris turėtų neviršyti LR valstybės tarnybos įstatyme numatytų dydžių.</t>
  </si>
  <si>
    <t>Pildomi tik balti laukai pagal PĮP</t>
  </si>
  <si>
    <t>(Pažymos darbo užmokesčio vertinimui forma)</t>
  </si>
  <si>
    <t>PAŽYMA DARBO UŽMOKESČIO VERTINIMUI</t>
  </si>
  <si>
    <t>__________________________________________________________</t>
  </si>
  <si>
    <r>
      <t xml:space="preserve">Planuojamas pareiginis DU / valandinis įkainis,  Eur </t>
    </r>
    <r>
      <rPr>
        <sz val="10"/>
        <rFont val="Times New Roman"/>
        <family val="1"/>
        <charset val="186"/>
      </rPr>
      <t xml:space="preserve">(palikti taikomą) </t>
    </r>
  </si>
  <si>
    <t>Pastabos: *   Organizacijos tipas pasirenkamas iš sąrašo. Atsižvelgiant į pasirinktą organizacijos tipą, nurodomas bendras įmokų tarifas Garantiniam fondui, Ilgalaikio darbo išmokų fondui ir Nelaimingų atsitikimų darbe ir profesinių ligų socialiniam draudimui.</t>
  </si>
  <si>
    <t xml:space="preserve">**** Biudžetinių įstaigų atvejais – pagrįsti, ar suplanuotoms pareigybėms nustatytas darbo užmokesčio dydis atitinka LR valstybės ir savivaldybių įstaigų darbuotojų darbo apmokėjimo ir komisijos narių atlygio darbą įstatyme ar kt.:
</t>
  </si>
  <si>
    <t>2021–2030 metų Lietuvos Respublikos ekonomikos ir inovacijų ministerijos valstybės skaitmeninimo plėtros programos pažangos priemonės Nr. 05-002-01-07-08 
„Kurti technologinius sprendimus ir įrankius, leidžiančius saugiai ir patogiai naudotis paslaugomis“ veiklos „Kalbinių išteklių dirbtinio intelekto technologijų sprendimų poreikiams plėtra“ projektų finansavimo sąlygų aprašo Nr. 8 
3 priedas</t>
  </si>
  <si>
    <t>Pvz.: taikomas koeficientas 9, plius kintamas priedas 20 proc., plius 30 proc. priemoka už ... arba taikomas koef. 16, nes pareigos (IT specialistas – koeficientas 8) patenka į trūkstamų pareigybių sąrašą, ir t.t.</t>
  </si>
  <si>
    <t>Valstybės tarnautojas, taikoma 20 proc. priemoka  nuo pareiginio DU, vadovaujantis ... (kai įdarbinamas valstybės tarnautojas, įrašykite taikomą koeficiento dydį x BMA x priemokos proc.)</t>
  </si>
  <si>
    <t>Planuoja-mas etatų / darbuotojų skaičius projekte</t>
  </si>
  <si>
    <r>
      <t xml:space="preserve">Metai, už kuriuos planuojamas DU </t>
    </r>
    <r>
      <rPr>
        <sz val="10"/>
        <rFont val="Times New Roman"/>
        <family val="1"/>
        <charset val="186"/>
      </rPr>
      <t>(pildoma, jei taikomas padidėjimas)</t>
    </r>
  </si>
  <si>
    <r>
      <t xml:space="preserve">Planuojams DU įkainis, Eur  </t>
    </r>
    <r>
      <rPr>
        <sz val="10"/>
        <rFont val="Times New Roman"/>
        <family val="1"/>
        <charset val="186"/>
      </rPr>
      <t>(su darbdavio  įmokomis)</t>
    </r>
  </si>
  <si>
    <r>
      <t xml:space="preserve">Planuojamos kasmetinių atostogų sąnaudos </t>
    </r>
    <r>
      <rPr>
        <sz val="10"/>
        <rFont val="Times New Roman"/>
        <family val="1"/>
        <charset val="186"/>
      </rPr>
      <t>(įskaitant darbdavio įmokas),</t>
    </r>
    <r>
      <rPr>
        <b/>
        <sz val="10"/>
        <rFont val="Times New Roman"/>
        <family val="1"/>
        <charset val="186"/>
      </rPr>
      <t xml:space="preserve"> Eur</t>
    </r>
  </si>
  <si>
    <r>
      <t xml:space="preserve">Planuojamas DU įkainis iš viso, Eur </t>
    </r>
    <r>
      <rPr>
        <sz val="10"/>
        <rFont val="Times New Roman"/>
        <family val="1"/>
        <charset val="186"/>
      </rPr>
      <t>(su darbdavio įmokomis ir kasm. atost.)</t>
    </r>
  </si>
  <si>
    <t>Planuojamas DU įkainis be darbdavio įmokų iš viso,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</si>
</sst>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6" x14ac:knownFonts="1">
    <font>
      <sz val="9"/>
      <color theme="1"/>
      <name val="Calibri"/>
      <family val="2"/>
      <charset val="186"/>
    </font>
    <font>
      <b/>
      <sz val="9"/>
      <color theme="1"/>
      <name val="Calibri"/>
      <family val="2"/>
      <charset val="186"/>
    </font>
    <font>
      <sz val="10"/>
      <name val="Arial"/>
      <family val="2"/>
      <charset val="186"/>
    </font>
    <font>
      <sz val="12"/>
      <name val="Times New Roman"/>
      <family val="1"/>
      <charset val="186"/>
    </font>
    <font>
      <b/>
      <sz val="12"/>
      <name val="Times New Roman"/>
      <family val="1"/>
      <charset val="186"/>
    </font>
    <font>
      <sz val="11"/>
      <name val="Times New Roman"/>
      <family val="1"/>
      <charset val="186"/>
    </font>
    <font>
      <sz val="10"/>
      <name val="Times New Roman"/>
      <family val="1"/>
      <charset val="186"/>
    </font>
    <font>
      <b/>
      <sz val="10"/>
      <name val="Times New Roman"/>
      <family val="1"/>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9"/>
      <color rgb="FFFF0000"/>
      <name val="Calibri"/>
      <family val="2"/>
      <charset val="186"/>
    </font>
    <font>
      <b/>
      <sz val="10"/>
      <color theme="1"/>
      <name val="Calibri"/>
      <family val="2"/>
      <charset val="186"/>
      <scheme val="minor"/>
    </font>
    <font>
      <sz val="10"/>
      <color theme="1"/>
      <name val="Calibri"/>
      <family val="2"/>
      <charset val="186"/>
      <scheme val="minor"/>
    </font>
    <font>
      <sz val="10"/>
      <color theme="0"/>
      <name val="Times New Roman"/>
      <family val="1"/>
      <charset val="186"/>
    </font>
    <font>
      <sz val="8"/>
      <name val="Calibri"/>
      <family val="2"/>
      <charset val="186"/>
    </font>
    <font>
      <sz val="10"/>
      <color theme="1"/>
      <name val="Calibri"/>
      <family val="2"/>
      <charset val="186"/>
    </font>
    <font>
      <sz val="9"/>
      <color indexed="81"/>
      <name val="Tahoma"/>
      <family val="2"/>
      <charset val="186"/>
    </font>
    <font>
      <b/>
      <sz val="9"/>
      <color indexed="81"/>
      <name val="Tahoma"/>
      <family val="2"/>
      <charset val="186"/>
    </font>
    <font>
      <u/>
      <sz val="9"/>
      <color theme="10"/>
      <name val="Calibri"/>
      <family val="2"/>
      <charset val="186"/>
    </font>
    <font>
      <u/>
      <sz val="10"/>
      <name val="Times New Roman"/>
      <family val="1"/>
      <charset val="186"/>
    </font>
  </fonts>
  <fills count="28">
    <fill>
      <patternFill patternType="none"/>
    </fill>
    <fill>
      <patternFill patternType="gray125"/>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bgColor indexed="64"/>
      </patternFill>
    </fill>
    <fill>
      <patternFill patternType="solid">
        <fgColor theme="6"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36">
    <xf numFmtId="0" fontId="0" fillId="0" borderId="0"/>
    <xf numFmtId="0" fontId="2"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20" borderId="0" applyNumberFormat="0" applyBorder="0" applyAlignment="0" applyProtection="0"/>
    <xf numFmtId="0" fontId="10" fillId="4" borderId="0" applyNumberFormat="0" applyBorder="0" applyAlignment="0" applyProtection="0"/>
    <xf numFmtId="0" fontId="11" fillId="21" borderId="8" applyNumberFormat="0" applyAlignment="0" applyProtection="0"/>
    <xf numFmtId="0" fontId="12" fillId="22" borderId="9" applyNumberFormat="0" applyAlignment="0" applyProtection="0"/>
    <xf numFmtId="0" fontId="13" fillId="8" borderId="8" applyNumberFormat="0" applyAlignment="0" applyProtection="0"/>
    <xf numFmtId="0" fontId="14" fillId="0" borderId="10" applyNumberFormat="0" applyFill="0" applyAlignment="0" applyProtection="0"/>
    <xf numFmtId="0" fontId="15" fillId="23" borderId="0" applyNumberFormat="0" applyBorder="0" applyAlignment="0" applyProtection="0"/>
    <xf numFmtId="0" fontId="2" fillId="24" borderId="11" applyNumberFormat="0" applyFont="0" applyAlignment="0" applyProtection="0"/>
    <xf numFmtId="0" fontId="2" fillId="0" borderId="0"/>
    <xf numFmtId="9" fontId="2" fillId="0" borderId="0" applyFont="0" applyFill="0" applyBorder="0" applyAlignment="0" applyProtection="0"/>
    <xf numFmtId="0" fontId="24" fillId="0" borderId="0" applyNumberFormat="0" applyFill="0" applyBorder="0" applyAlignment="0" applyProtection="0"/>
  </cellStyleXfs>
  <cellXfs count="106">
    <xf numFmtId="0" fontId="0" fillId="0" borderId="0" xfId="0"/>
    <xf numFmtId="0" fontId="0" fillId="0" borderId="1" xfId="0" applyBorder="1" applyAlignment="1">
      <alignment horizontal="center"/>
    </xf>
    <xf numFmtId="0" fontId="1" fillId="0" borderId="0" xfId="0" applyFont="1"/>
    <xf numFmtId="0" fontId="0" fillId="2" borderId="1" xfId="0" applyFill="1" applyBorder="1" applyAlignment="1">
      <alignment horizontal="center"/>
    </xf>
    <xf numFmtId="0" fontId="0" fillId="2" borderId="1" xfId="0" applyFill="1" applyBorder="1" applyAlignment="1">
      <alignment horizontal="center" wrapText="1"/>
    </xf>
    <xf numFmtId="0" fontId="1" fillId="0" borderId="1" xfId="0" applyFont="1" applyBorder="1" applyAlignment="1">
      <alignment horizontal="center"/>
    </xf>
    <xf numFmtId="0" fontId="0" fillId="0" borderId="0" xfId="0" applyAlignment="1">
      <alignment horizontal="center"/>
    </xf>
    <xf numFmtId="0" fontId="16" fillId="0" borderId="0" xfId="0" applyFont="1"/>
    <xf numFmtId="0" fontId="0" fillId="0" borderId="2" xfId="0" applyBorder="1" applyAlignment="1">
      <alignment horizontal="center"/>
    </xf>
    <xf numFmtId="0" fontId="0" fillId="0" borderId="4" xfId="0" applyBorder="1" applyAlignment="1">
      <alignment horizontal="center"/>
    </xf>
    <xf numFmtId="0" fontId="0" fillId="2" borderId="13" xfId="0" applyFill="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17" fillId="0" borderId="1" xfId="0" applyFont="1" applyBorder="1"/>
    <xf numFmtId="0" fontId="17" fillId="0" borderId="1" xfId="0" applyFont="1" applyBorder="1" applyAlignment="1">
      <alignment wrapText="1"/>
    </xf>
    <xf numFmtId="0" fontId="0" fillId="2" borderId="12" xfId="0" applyFill="1" applyBorder="1" applyAlignment="1">
      <alignment horizontal="center"/>
    </xf>
    <xf numFmtId="0" fontId="0" fillId="26" borderId="1" xfId="0" applyFill="1" applyBorder="1" applyAlignment="1">
      <alignment horizontal="center"/>
    </xf>
    <xf numFmtId="4" fontId="7" fillId="27" borderId="1" xfId="1" applyNumberFormat="1" applyFont="1" applyFill="1" applyBorder="1" applyAlignment="1">
      <alignment horizontal="center"/>
    </xf>
    <xf numFmtId="4" fontId="6" fillId="25" borderId="1" xfId="1" applyNumberFormat="1" applyFont="1" applyFill="1" applyBorder="1" applyAlignment="1">
      <alignment horizontal="center" vertical="center"/>
    </xf>
    <xf numFmtId="0" fontId="3" fillId="26" borderId="0" xfId="1" applyFont="1" applyFill="1" applyProtection="1">
      <protection locked="0"/>
    </xf>
    <xf numFmtId="0" fontId="6" fillId="26" borderId="0" xfId="1" applyFont="1" applyFill="1" applyProtection="1">
      <protection locked="0"/>
    </xf>
    <xf numFmtId="0" fontId="17" fillId="26" borderId="0" xfId="0" applyFont="1" applyFill="1" applyProtection="1">
      <protection locked="0"/>
    </xf>
    <xf numFmtId="2" fontId="7" fillId="26" borderId="0" xfId="1" applyNumberFormat="1" applyFont="1" applyFill="1" applyProtection="1">
      <protection locked="0"/>
    </xf>
    <xf numFmtId="10" fontId="19" fillId="26" borderId="0" xfId="1" applyNumberFormat="1" applyFont="1" applyFill="1" applyProtection="1">
      <protection locked="0"/>
    </xf>
    <xf numFmtId="0" fontId="7" fillId="26" borderId="0" xfId="1" applyFont="1" applyFill="1" applyAlignment="1" applyProtection="1">
      <alignment horizontal="left"/>
      <protection locked="0"/>
    </xf>
    <xf numFmtId="0" fontId="6" fillId="26" borderId="0" xfId="1" applyFont="1" applyFill="1" applyAlignment="1" applyProtection="1">
      <alignment horizontal="center" vertical="top" wrapText="1"/>
      <protection locked="0"/>
    </xf>
    <xf numFmtId="0" fontId="7" fillId="26" borderId="0" xfId="1" applyFont="1" applyFill="1" applyAlignment="1" applyProtection="1">
      <alignment vertical="top" wrapText="1"/>
      <protection locked="0"/>
    </xf>
    <xf numFmtId="0" fontId="6" fillId="26" borderId="0" xfId="1" applyFont="1" applyFill="1" applyAlignment="1" applyProtection="1">
      <alignment horizontal="center" vertical="center" wrapText="1"/>
      <protection locked="0"/>
    </xf>
    <xf numFmtId="0" fontId="6" fillId="26" borderId="1" xfId="1" applyFont="1" applyFill="1" applyBorder="1" applyAlignment="1" applyProtection="1">
      <alignment horizontal="center" vertical="center"/>
      <protection locked="0"/>
    </xf>
    <xf numFmtId="10" fontId="6" fillId="26" borderId="1" xfId="1" applyNumberFormat="1" applyFont="1" applyFill="1" applyBorder="1" applyAlignment="1" applyProtection="1">
      <alignment horizontal="center" vertical="center"/>
      <protection locked="0"/>
    </xf>
    <xf numFmtId="10" fontId="6" fillId="26" borderId="0" xfId="1" applyNumberFormat="1" applyFont="1" applyFill="1" applyAlignment="1" applyProtection="1">
      <alignment horizontal="center"/>
      <protection locked="0"/>
    </xf>
    <xf numFmtId="4" fontId="7" fillId="26" borderId="0" xfId="1" applyNumberFormat="1" applyFont="1" applyFill="1" applyAlignment="1" applyProtection="1">
      <alignment horizontal="left"/>
      <protection locked="0"/>
    </xf>
    <xf numFmtId="0" fontId="7" fillId="26" borderId="0" xfId="1" applyFont="1" applyFill="1" applyAlignment="1" applyProtection="1">
      <alignment horizontal="right"/>
      <protection locked="0"/>
    </xf>
    <xf numFmtId="0" fontId="7" fillId="27" borderId="1" xfId="1" applyFont="1" applyFill="1" applyBorder="1" applyAlignment="1" applyProtection="1">
      <alignment horizontal="center" vertical="center" wrapText="1"/>
      <protection locked="0"/>
    </xf>
    <xf numFmtId="0" fontId="7" fillId="27" borderId="1" xfId="1" applyFont="1" applyFill="1" applyBorder="1" applyAlignment="1" applyProtection="1">
      <alignment horizontal="center" vertical="center"/>
      <protection locked="0"/>
    </xf>
    <xf numFmtId="49" fontId="7" fillId="27" borderId="1" xfId="1" applyNumberFormat="1" applyFont="1" applyFill="1" applyBorder="1" applyAlignment="1" applyProtection="1">
      <alignment horizontal="center" vertical="center" wrapText="1"/>
      <protection locked="0"/>
    </xf>
    <xf numFmtId="49" fontId="6" fillId="26" borderId="1" xfId="1" applyNumberFormat="1" applyFont="1" applyFill="1" applyBorder="1" applyAlignment="1" applyProtection="1">
      <alignment horizontal="center" vertical="center"/>
      <protection locked="0"/>
    </xf>
    <xf numFmtId="0" fontId="6" fillId="26" borderId="1" xfId="1" applyFont="1" applyFill="1" applyBorder="1" applyAlignment="1" applyProtection="1">
      <alignment vertical="center"/>
      <protection locked="0"/>
    </xf>
    <xf numFmtId="4" fontId="6" fillId="26" borderId="1" xfId="1" applyNumberFormat="1" applyFont="1" applyFill="1" applyBorder="1" applyAlignment="1" applyProtection="1">
      <alignment horizontal="center" vertical="center"/>
      <protection locked="0"/>
    </xf>
    <xf numFmtId="4" fontId="6" fillId="25" borderId="1" xfId="1" applyNumberFormat="1" applyFont="1" applyFill="1" applyBorder="1" applyAlignment="1" applyProtection="1">
      <alignment horizontal="center" vertical="center"/>
      <protection locked="0"/>
    </xf>
    <xf numFmtId="3" fontId="6" fillId="26" borderId="1" xfId="1" applyNumberFormat="1" applyFont="1" applyFill="1" applyBorder="1" applyAlignment="1" applyProtection="1">
      <alignment horizontal="center" vertical="center"/>
      <protection locked="0"/>
    </xf>
    <xf numFmtId="2" fontId="6" fillId="0" borderId="1" xfId="0" applyNumberFormat="1" applyFont="1" applyBorder="1" applyAlignment="1" applyProtection="1">
      <alignment horizontal="center" vertical="center"/>
      <protection locked="0"/>
    </xf>
    <xf numFmtId="10" fontId="6" fillId="25" borderId="1" xfId="1" applyNumberFormat="1" applyFont="1" applyFill="1" applyBorder="1" applyAlignment="1" applyProtection="1">
      <alignment horizontal="center" vertical="center"/>
      <protection locked="0"/>
    </xf>
    <xf numFmtId="164" fontId="7" fillId="25" borderId="1" xfId="1" applyNumberFormat="1" applyFont="1" applyFill="1" applyBorder="1" applyAlignment="1" applyProtection="1">
      <alignment horizontal="center" vertical="center"/>
      <protection locked="0"/>
    </xf>
    <xf numFmtId="4" fontId="7" fillId="25" borderId="1" xfId="1" applyNumberFormat="1" applyFont="1" applyFill="1" applyBorder="1" applyAlignment="1" applyProtection="1">
      <alignment horizontal="center" vertical="center"/>
      <protection locked="0"/>
    </xf>
    <xf numFmtId="0" fontId="6" fillId="26" borderId="1" xfId="1" applyFont="1" applyFill="1" applyBorder="1" applyAlignment="1" applyProtection="1">
      <alignment wrapText="1"/>
      <protection locked="0"/>
    </xf>
    <xf numFmtId="0" fontId="6" fillId="26" borderId="1" xfId="1" applyFont="1" applyFill="1" applyBorder="1" applyProtection="1">
      <protection locked="0"/>
    </xf>
    <xf numFmtId="0" fontId="7" fillId="27" borderId="2" xfId="1" applyFont="1" applyFill="1" applyBorder="1" applyProtection="1">
      <protection locked="0"/>
    </xf>
    <xf numFmtId="0" fontId="7" fillId="27" borderId="3" xfId="1" applyFont="1" applyFill="1" applyBorder="1" applyProtection="1">
      <protection locked="0"/>
    </xf>
    <xf numFmtId="4" fontId="7" fillId="27" borderId="1" xfId="1" applyNumberFormat="1" applyFont="1" applyFill="1" applyBorder="1" applyAlignment="1" applyProtection="1">
      <alignment horizontal="center"/>
      <protection locked="0"/>
    </xf>
    <xf numFmtId="0" fontId="7" fillId="26" borderId="0" xfId="1" applyFont="1" applyFill="1" applyAlignment="1" applyProtection="1">
      <alignment horizontal="center"/>
      <protection locked="0"/>
    </xf>
    <xf numFmtId="0" fontId="7" fillId="26" borderId="0" xfId="1" applyFont="1" applyFill="1" applyProtection="1">
      <protection locked="0"/>
    </xf>
    <xf numFmtId="2" fontId="7" fillId="26" borderId="0" xfId="1" applyNumberFormat="1" applyFont="1" applyFill="1" applyAlignment="1" applyProtection="1">
      <alignment horizontal="center"/>
      <protection locked="0"/>
    </xf>
    <xf numFmtId="0" fontId="3" fillId="26" borderId="0" xfId="1" applyFont="1" applyFill="1" applyAlignment="1" applyProtection="1">
      <alignment horizontal="left" vertical="top"/>
      <protection locked="0"/>
    </xf>
    <xf numFmtId="0" fontId="3" fillId="26" borderId="0" xfId="1" applyFont="1" applyFill="1" applyAlignment="1" applyProtection="1">
      <alignment horizontal="left" vertical="top" wrapText="1"/>
      <protection locked="0"/>
    </xf>
    <xf numFmtId="0" fontId="2" fillId="26" borderId="0" xfId="0" applyFont="1" applyFill="1" applyProtection="1">
      <protection locked="0"/>
    </xf>
    <xf numFmtId="0" fontId="6" fillId="26" borderId="0" xfId="0" applyFont="1" applyFill="1" applyProtection="1">
      <protection locked="0"/>
    </xf>
    <xf numFmtId="0" fontId="21" fillId="26" borderId="0" xfId="0" applyFont="1" applyFill="1" applyProtection="1">
      <protection locked="0"/>
    </xf>
    <xf numFmtId="0" fontId="6" fillId="26" borderId="0" xfId="1" applyFont="1" applyFill="1" applyAlignment="1" applyProtection="1">
      <alignment horizontal="left" vertical="top" wrapText="1"/>
      <protection locked="0"/>
    </xf>
    <xf numFmtId="0" fontId="5" fillId="26" borderId="0" xfId="1" applyFont="1" applyFill="1" applyAlignment="1" applyProtection="1">
      <alignment vertical="top" wrapText="1"/>
      <protection locked="0"/>
    </xf>
    <xf numFmtId="0" fontId="6" fillId="26" borderId="0" xfId="1" applyFont="1" applyFill="1" applyAlignment="1" applyProtection="1">
      <alignment wrapText="1"/>
      <protection locked="0"/>
    </xf>
    <xf numFmtId="0" fontId="6" fillId="0" borderId="1" xfId="1" applyFont="1" applyBorder="1" applyAlignment="1" applyProtection="1">
      <alignment wrapText="1"/>
      <protection locked="0"/>
    </xf>
    <xf numFmtId="10" fontId="6" fillId="0" borderId="1" xfId="1" applyNumberFormat="1" applyFont="1" applyBorder="1" applyAlignment="1" applyProtection="1">
      <alignment horizontal="center" vertical="center"/>
      <protection locked="0"/>
    </xf>
    <xf numFmtId="0" fontId="3" fillId="26" borderId="0" xfId="1" applyFont="1" applyFill="1" applyAlignment="1" applyProtection="1">
      <alignment vertical="top"/>
      <protection locked="0"/>
    </xf>
    <xf numFmtId="0" fontId="5" fillId="26" borderId="0" xfId="1" applyFont="1" applyFill="1" applyAlignment="1" applyProtection="1">
      <alignment vertical="top"/>
      <protection locked="0"/>
    </xf>
    <xf numFmtId="0" fontId="6" fillId="26" borderId="0" xfId="1" applyFont="1" applyFill="1" applyAlignment="1" applyProtection="1">
      <alignment horizontal="center" wrapText="1"/>
      <protection locked="0"/>
    </xf>
    <xf numFmtId="0" fontId="6" fillId="26" borderId="20" xfId="1" applyFont="1" applyFill="1" applyBorder="1" applyAlignment="1" applyProtection="1">
      <alignment horizontal="left" vertical="top" wrapText="1"/>
      <protection locked="0"/>
    </xf>
    <xf numFmtId="0" fontId="4" fillId="26" borderId="0" xfId="1" applyFont="1" applyFill="1" applyAlignment="1" applyProtection="1">
      <alignment horizontal="left" vertical="center" wrapText="1"/>
      <protection locked="0"/>
    </xf>
    <xf numFmtId="0" fontId="3" fillId="26" borderId="0" xfId="1" applyFont="1" applyFill="1" applyAlignment="1" applyProtection="1">
      <alignment horizontal="left" vertical="top" wrapText="1"/>
      <protection locked="0"/>
    </xf>
    <xf numFmtId="0" fontId="6" fillId="26" borderId="0" xfId="1" applyFont="1" applyFill="1" applyAlignment="1" applyProtection="1">
      <alignment horizontal="left" vertical="top" wrapText="1"/>
      <protection locked="0"/>
    </xf>
    <xf numFmtId="0" fontId="4" fillId="26" borderId="0" xfId="1" applyFont="1" applyFill="1" applyAlignment="1" applyProtection="1">
      <alignment horizontal="center" wrapText="1"/>
      <protection locked="0"/>
    </xf>
    <xf numFmtId="0" fontId="3" fillId="26" borderId="0" xfId="1" applyFont="1" applyFill="1" applyAlignment="1" applyProtection="1">
      <alignment horizontal="center" wrapText="1"/>
      <protection locked="0"/>
    </xf>
    <xf numFmtId="0" fontId="7" fillId="27" borderId="5" xfId="1" applyFont="1" applyFill="1" applyBorder="1" applyAlignment="1" applyProtection="1">
      <alignment horizontal="center" vertical="center" wrapText="1"/>
      <protection locked="0"/>
    </xf>
    <xf numFmtId="0" fontId="7" fillId="27" borderId="7" xfId="1" applyFont="1" applyFill="1" applyBorder="1" applyAlignment="1" applyProtection="1">
      <alignment horizontal="center" vertical="center" wrapText="1"/>
      <protection locked="0"/>
    </xf>
    <xf numFmtId="0" fontId="7" fillId="27" borderId="6" xfId="1" applyFont="1" applyFill="1" applyBorder="1" applyAlignment="1" applyProtection="1">
      <alignment horizontal="center" vertical="center" wrapText="1"/>
      <protection locked="0"/>
    </xf>
    <xf numFmtId="0" fontId="7" fillId="26" borderId="17" xfId="1" applyFont="1" applyFill="1" applyBorder="1" applyAlignment="1" applyProtection="1">
      <alignment horizontal="left" vertical="top" wrapText="1"/>
      <protection locked="0"/>
    </xf>
    <xf numFmtId="0" fontId="7" fillId="26" borderId="18" xfId="1" applyFont="1" applyFill="1" applyBorder="1" applyAlignment="1" applyProtection="1">
      <alignment horizontal="left" vertical="top" wrapText="1"/>
      <protection locked="0"/>
    </xf>
    <xf numFmtId="0" fontId="7" fillId="26" borderId="19" xfId="1" applyFont="1" applyFill="1" applyBorder="1" applyAlignment="1" applyProtection="1">
      <alignment horizontal="left" vertical="top" wrapText="1"/>
      <protection locked="0"/>
    </xf>
    <xf numFmtId="0" fontId="7" fillId="26" borderId="0" xfId="1" applyFont="1" applyFill="1" applyAlignment="1" applyProtection="1">
      <alignment horizontal="left"/>
      <protection locked="0"/>
    </xf>
    <xf numFmtId="0" fontId="7" fillId="26" borderId="2" xfId="1" applyFont="1" applyFill="1" applyBorder="1" applyAlignment="1" applyProtection="1">
      <alignment horizontal="left" vertical="center" wrapText="1"/>
      <protection locked="0"/>
    </xf>
    <xf numFmtId="0" fontId="7" fillId="26" borderId="3" xfId="1" applyFont="1" applyFill="1" applyBorder="1" applyAlignment="1" applyProtection="1">
      <alignment horizontal="left" vertical="center" wrapText="1"/>
      <protection locked="0"/>
    </xf>
    <xf numFmtId="0" fontId="7" fillId="26" borderId="18" xfId="1" applyFont="1" applyFill="1" applyBorder="1" applyAlignment="1" applyProtection="1">
      <alignment horizontal="center" vertical="top" wrapText="1"/>
      <protection locked="0"/>
    </xf>
    <xf numFmtId="0" fontId="7" fillId="26" borderId="19" xfId="1" applyFont="1" applyFill="1" applyBorder="1" applyAlignment="1" applyProtection="1">
      <alignment horizontal="center" vertical="top" wrapText="1"/>
      <protection locked="0"/>
    </xf>
    <xf numFmtId="0" fontId="7" fillId="27" borderId="5" xfId="1" applyFont="1" applyFill="1" applyBorder="1" applyAlignment="1">
      <alignment horizontal="center" vertical="center" wrapText="1"/>
    </xf>
    <xf numFmtId="0" fontId="7" fillId="27" borderId="7" xfId="1" applyFont="1" applyFill="1" applyBorder="1" applyAlignment="1">
      <alignment horizontal="center" vertical="center" wrapText="1"/>
    </xf>
    <xf numFmtId="0" fontId="7" fillId="27" borderId="6" xfId="1" applyFont="1" applyFill="1" applyBorder="1" applyAlignment="1">
      <alignment horizontal="center" vertical="center" wrapText="1"/>
    </xf>
    <xf numFmtId="0" fontId="24" fillId="26" borderId="0" xfId="35" applyFill="1" applyAlignment="1" applyProtection="1">
      <alignment horizontal="left" vertical="top" wrapText="1"/>
      <protection locked="0"/>
    </xf>
    <xf numFmtId="0" fontId="24" fillId="0" borderId="0" xfId="35" applyFill="1" applyAlignment="1" applyProtection="1">
      <alignment horizontal="left" vertical="top" wrapText="1"/>
      <protection locked="0"/>
    </xf>
    <xf numFmtId="0" fontId="3" fillId="0" borderId="0" xfId="1" applyFont="1" applyAlignment="1" applyProtection="1">
      <alignment horizontal="left" vertical="top" wrapText="1"/>
      <protection locked="0"/>
    </xf>
    <xf numFmtId="0" fontId="24" fillId="0" borderId="0" xfId="35" applyFill="1" applyAlignment="1" applyProtection="1">
      <alignment horizontal="left" vertical="top"/>
      <protection locked="0"/>
    </xf>
    <xf numFmtId="0" fontId="7" fillId="27" borderId="1" xfId="1" applyFont="1" applyFill="1" applyBorder="1" applyAlignment="1" applyProtection="1">
      <alignment horizontal="center" vertical="center" wrapText="1"/>
      <protection locked="0"/>
    </xf>
    <xf numFmtId="0" fontId="18" fillId="0" borderId="1" xfId="0" applyFont="1" applyBorder="1" applyAlignment="1">
      <alignment horizontal="center" wrapText="1"/>
    </xf>
    <xf numFmtId="0" fontId="17" fillId="0" borderId="1" xfId="0" applyFont="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0" fillId="2" borderId="5" xfId="0" applyFill="1" applyBorder="1" applyAlignment="1">
      <alignment horizontal="center"/>
    </xf>
    <xf numFmtId="0" fontId="0" fillId="2" borderId="7" xfId="0" applyFill="1" applyBorder="1" applyAlignment="1">
      <alignment horizontal="center"/>
    </xf>
    <xf numFmtId="0" fontId="0" fillId="2" borderId="6" xfId="0" applyFill="1" applyBorder="1" applyAlignment="1">
      <alignment horizontal="center"/>
    </xf>
    <xf numFmtId="0" fontId="0" fillId="2" borderId="5" xfId="0" applyFill="1" applyBorder="1" applyAlignment="1">
      <alignment horizontal="center" wrapText="1"/>
    </xf>
    <xf numFmtId="0" fontId="0" fillId="2" borderId="7" xfId="0" applyFill="1" applyBorder="1" applyAlignment="1">
      <alignment horizontal="center" wrapText="1"/>
    </xf>
    <xf numFmtId="0" fontId="0" fillId="2" borderId="6"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cellXfs>
  <cellStyles count="36">
    <cellStyle name="20% - Accent1" xfId="2" xr:uid="{00000000-0005-0000-0000-000000000000}"/>
    <cellStyle name="20% - Accent2" xfId="3" xr:uid="{00000000-0005-0000-0000-000001000000}"/>
    <cellStyle name="20% - Accent3" xfId="4" xr:uid="{00000000-0005-0000-0000-000002000000}"/>
    <cellStyle name="20% - Accent4" xfId="5" xr:uid="{00000000-0005-0000-0000-000003000000}"/>
    <cellStyle name="20% - Accent5" xfId="6" xr:uid="{00000000-0005-0000-0000-000004000000}"/>
    <cellStyle name="20% - Accent6" xfId="7" xr:uid="{00000000-0005-0000-0000-000005000000}"/>
    <cellStyle name="40% - Accent1" xfId="8" xr:uid="{00000000-0005-0000-0000-000006000000}"/>
    <cellStyle name="40% - Accent2" xfId="9" xr:uid="{00000000-0005-0000-0000-000007000000}"/>
    <cellStyle name="40% - Accent3" xfId="10" xr:uid="{00000000-0005-0000-0000-000008000000}"/>
    <cellStyle name="40% - Accent4" xfId="11" xr:uid="{00000000-0005-0000-0000-000009000000}"/>
    <cellStyle name="40% - Accent5" xfId="12" xr:uid="{00000000-0005-0000-0000-00000A000000}"/>
    <cellStyle name="40% - Accent6" xfId="13" xr:uid="{00000000-0005-0000-0000-00000B000000}"/>
    <cellStyle name="60% - Accent1" xfId="14" xr:uid="{00000000-0005-0000-0000-00000C000000}"/>
    <cellStyle name="60% - Accent2" xfId="15" xr:uid="{00000000-0005-0000-0000-00000D000000}"/>
    <cellStyle name="60% - Accent3" xfId="16" xr:uid="{00000000-0005-0000-0000-00000E000000}"/>
    <cellStyle name="60% - Accent4" xfId="17" xr:uid="{00000000-0005-0000-0000-00000F000000}"/>
    <cellStyle name="60% - Accent5" xfId="18" xr:uid="{00000000-0005-0000-0000-000010000000}"/>
    <cellStyle name="60% - Accent6" xfId="19" xr:uid="{00000000-0005-0000-0000-000011000000}"/>
    <cellStyle name="Accent1" xfId="20" xr:uid="{00000000-0005-0000-0000-000012000000}"/>
    <cellStyle name="Accent2" xfId="21" xr:uid="{00000000-0005-0000-0000-000013000000}"/>
    <cellStyle name="Accent3" xfId="22" xr:uid="{00000000-0005-0000-0000-000014000000}"/>
    <cellStyle name="Accent4" xfId="23" xr:uid="{00000000-0005-0000-0000-000015000000}"/>
    <cellStyle name="Accent5" xfId="24" xr:uid="{00000000-0005-0000-0000-000016000000}"/>
    <cellStyle name="Accent6" xfId="25" xr:uid="{00000000-0005-0000-0000-000017000000}"/>
    <cellStyle name="Bad" xfId="26" xr:uid="{00000000-0005-0000-0000-000018000000}"/>
    <cellStyle name="Calculation" xfId="27" xr:uid="{00000000-0005-0000-0000-000019000000}"/>
    <cellStyle name="Check Cell" xfId="28" xr:uid="{00000000-0005-0000-0000-00001A000000}"/>
    <cellStyle name="Hyperlink" xfId="35" builtinId="8"/>
    <cellStyle name="Input" xfId="29" xr:uid="{00000000-0005-0000-0000-00001B000000}"/>
    <cellStyle name="Įprastas 2" xfId="1" xr:uid="{00000000-0005-0000-0000-00001D000000}"/>
    <cellStyle name="Linked Cell" xfId="30" xr:uid="{00000000-0005-0000-0000-00001E000000}"/>
    <cellStyle name="Neutral" xfId="31" xr:uid="{00000000-0005-0000-0000-00001F000000}"/>
    <cellStyle name="Normal" xfId="0" builtinId="0"/>
    <cellStyle name="Normal 2" xfId="33" xr:uid="{00000000-0005-0000-0000-000020000000}"/>
    <cellStyle name="Note" xfId="32" xr:uid="{00000000-0005-0000-0000-000021000000}"/>
    <cellStyle name="Percent 2" xfId="34" xr:uid="{00000000-0005-0000-0000-00002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tar.lt/portal/lt/legalAct/57268900f6ef11e89fcaa4a4a9822176/asr" TargetMode="External"/><Relationship Id="rId7" Type="http://schemas.openxmlformats.org/officeDocument/2006/relationships/comments" Target="../comments1.xml"/><Relationship Id="rId2" Type="http://schemas.openxmlformats.org/officeDocument/2006/relationships/hyperlink" Target="https://www.e-tar.lt/portal/lt/legalAct/2d8b78b0e79411e68503b67e3b82e8bd/asr" TargetMode="External"/><Relationship Id="rId1" Type="http://schemas.openxmlformats.org/officeDocument/2006/relationships/hyperlink" Target="https://www.lb.lt/lt/mv-ekonomikos-analize-ir-prognozes"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e-tar.lt/portal/lt/legalAct/TAR.D3ED3792F52B/as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18965-8A0F-4AC8-9117-67D93D066380}">
  <sheetPr codeName="Sheet4">
    <tabColor theme="3" tint="0.59999389629810485"/>
    <pageSetUpPr fitToPage="1"/>
  </sheetPr>
  <dimension ref="A1:IV47"/>
  <sheetViews>
    <sheetView showGridLines="0" tabSelected="1" zoomScale="110" zoomScaleNormal="110" zoomScaleSheetLayoutView="75" workbookViewId="0">
      <selection activeCell="J1" sqref="J1:U1"/>
    </sheetView>
  </sheetViews>
  <sheetFormatPr defaultRowHeight="13.2" x14ac:dyDescent="0.25"/>
  <cols>
    <col min="1" max="1" width="2" style="21" customWidth="1"/>
    <col min="2" max="2" width="8.7109375" style="21" customWidth="1"/>
    <col min="3" max="4" width="12.140625" style="21" customWidth="1"/>
    <col min="5" max="5" width="21.7109375" style="21" customWidth="1"/>
    <col min="6" max="6" width="12.7109375" style="21" customWidth="1"/>
    <col min="7" max="7" width="15.7109375" style="21" customWidth="1"/>
    <col min="8" max="8" width="20.140625" style="21" customWidth="1"/>
    <col min="9" max="9" width="15.7109375" style="21" customWidth="1"/>
    <col min="10" max="10" width="14.140625" style="21" customWidth="1"/>
    <col min="11" max="11" width="13.28515625" style="21" customWidth="1"/>
    <col min="12" max="12" width="14.42578125" style="21" customWidth="1"/>
    <col min="13" max="13" width="15" style="21" customWidth="1"/>
    <col min="14" max="14" width="17.42578125" style="21" customWidth="1"/>
    <col min="15" max="15" width="16.7109375" style="21" customWidth="1"/>
    <col min="16" max="16" width="12.7109375" style="21" customWidth="1"/>
    <col min="17" max="17" width="13" style="21" customWidth="1"/>
    <col min="18" max="18" width="15" style="21" customWidth="1"/>
    <col min="19" max="20" width="16.7109375" style="21" customWidth="1"/>
    <col min="21" max="21" width="25.42578125" style="21" customWidth="1"/>
    <col min="22" max="22" width="60.140625" style="21" customWidth="1"/>
    <col min="23" max="23" width="8.7109375" style="21"/>
    <col min="24" max="24" width="20.7109375" style="21" customWidth="1"/>
    <col min="25" max="25" width="21.7109375" style="21" customWidth="1"/>
    <col min="26" max="251" width="8.7109375" style="21"/>
    <col min="252" max="252" width="12.140625" style="21" customWidth="1"/>
    <col min="253" max="253" width="30" style="21" customWidth="1"/>
    <col min="254" max="254" width="24.42578125" style="21" customWidth="1"/>
    <col min="255" max="255" width="17.140625" style="21" customWidth="1"/>
    <col min="256" max="256" width="15.28515625" style="21" customWidth="1"/>
    <col min="257" max="257" width="13.42578125" style="21" customWidth="1"/>
    <col min="258" max="259" width="12.7109375" style="21" customWidth="1"/>
    <col min="260" max="260" width="15" style="21" customWidth="1"/>
    <col min="261" max="261" width="16.7109375" style="21" customWidth="1"/>
    <col min="262" max="262" width="16.140625" style="21" customWidth="1"/>
    <col min="263" max="263" width="15.42578125" style="21" customWidth="1"/>
    <col min="264" max="264" width="15.7109375" style="21" customWidth="1"/>
    <col min="265" max="265" width="19.42578125" style="21" customWidth="1"/>
    <col min="266" max="266" width="15.7109375" style="21" customWidth="1"/>
    <col min="267" max="267" width="14.28515625" style="21" customWidth="1"/>
    <col min="268" max="268" width="15.7109375" style="21" customWidth="1"/>
    <col min="269" max="269" width="17.7109375" style="21" customWidth="1"/>
    <col min="270" max="270" width="19.7109375" style="21" customWidth="1"/>
    <col min="271" max="271" width="14.42578125" style="21" customWidth="1"/>
    <col min="272" max="507" width="8.7109375" style="21"/>
    <col min="508" max="508" width="12.140625" style="21" customWidth="1"/>
    <col min="509" max="509" width="30" style="21" customWidth="1"/>
    <col min="510" max="510" width="24.42578125" style="21" customWidth="1"/>
    <col min="511" max="511" width="17.140625" style="21" customWidth="1"/>
    <col min="512" max="512" width="15.28515625" style="21" customWidth="1"/>
    <col min="513" max="513" width="13.42578125" style="21" customWidth="1"/>
    <col min="514" max="515" width="12.7109375" style="21" customWidth="1"/>
    <col min="516" max="516" width="15" style="21" customWidth="1"/>
    <col min="517" max="517" width="16.7109375" style="21" customWidth="1"/>
    <col min="518" max="518" width="16.140625" style="21" customWidth="1"/>
    <col min="519" max="519" width="15.42578125" style="21" customWidth="1"/>
    <col min="520" max="520" width="15.7109375" style="21" customWidth="1"/>
    <col min="521" max="521" width="19.42578125" style="21" customWidth="1"/>
    <col min="522" max="522" width="15.7109375" style="21" customWidth="1"/>
    <col min="523" max="523" width="14.28515625" style="21" customWidth="1"/>
    <col min="524" max="524" width="15.7109375" style="21" customWidth="1"/>
    <col min="525" max="525" width="17.7109375" style="21" customWidth="1"/>
    <col min="526" max="526" width="19.7109375" style="21" customWidth="1"/>
    <col min="527" max="527" width="14.42578125" style="21" customWidth="1"/>
    <col min="528" max="763" width="8.7109375" style="21"/>
    <col min="764" max="764" width="12.140625" style="21" customWidth="1"/>
    <col min="765" max="765" width="30" style="21" customWidth="1"/>
    <col min="766" max="766" width="24.42578125" style="21" customWidth="1"/>
    <col min="767" max="767" width="17.140625" style="21" customWidth="1"/>
    <col min="768" max="768" width="15.28515625" style="21" customWidth="1"/>
    <col min="769" max="769" width="13.42578125" style="21" customWidth="1"/>
    <col min="770" max="771" width="12.7109375" style="21" customWidth="1"/>
    <col min="772" max="772" width="15" style="21" customWidth="1"/>
    <col min="773" max="773" width="16.7109375" style="21" customWidth="1"/>
    <col min="774" max="774" width="16.140625" style="21" customWidth="1"/>
    <col min="775" max="775" width="15.42578125" style="21" customWidth="1"/>
    <col min="776" max="776" width="15.7109375" style="21" customWidth="1"/>
    <col min="777" max="777" width="19.42578125" style="21" customWidth="1"/>
    <col min="778" max="778" width="15.7109375" style="21" customWidth="1"/>
    <col min="779" max="779" width="14.28515625" style="21" customWidth="1"/>
    <col min="780" max="780" width="15.7109375" style="21" customWidth="1"/>
    <col min="781" max="781" width="17.7109375" style="21" customWidth="1"/>
    <col min="782" max="782" width="19.7109375" style="21" customWidth="1"/>
    <col min="783" max="783" width="14.42578125" style="21" customWidth="1"/>
    <col min="784" max="1019" width="8.7109375" style="21"/>
    <col min="1020" max="1020" width="12.140625" style="21" customWidth="1"/>
    <col min="1021" max="1021" width="30" style="21" customWidth="1"/>
    <col min="1022" max="1022" width="24.42578125" style="21" customWidth="1"/>
    <col min="1023" max="1023" width="17.140625" style="21" customWidth="1"/>
    <col min="1024" max="1024" width="15.28515625" style="21" customWidth="1"/>
    <col min="1025" max="1025" width="13.42578125" style="21" customWidth="1"/>
    <col min="1026" max="1027" width="12.7109375" style="21" customWidth="1"/>
    <col min="1028" max="1028" width="15" style="21" customWidth="1"/>
    <col min="1029" max="1029" width="16.7109375" style="21" customWidth="1"/>
    <col min="1030" max="1030" width="16.140625" style="21" customWidth="1"/>
    <col min="1031" max="1031" width="15.42578125" style="21" customWidth="1"/>
    <col min="1032" max="1032" width="15.7109375" style="21" customWidth="1"/>
    <col min="1033" max="1033" width="19.42578125" style="21" customWidth="1"/>
    <col min="1034" max="1034" width="15.7109375" style="21" customWidth="1"/>
    <col min="1035" max="1035" width="14.28515625" style="21" customWidth="1"/>
    <col min="1036" max="1036" width="15.7109375" style="21" customWidth="1"/>
    <col min="1037" max="1037" width="17.7109375" style="21" customWidth="1"/>
    <col min="1038" max="1038" width="19.7109375" style="21" customWidth="1"/>
    <col min="1039" max="1039" width="14.42578125" style="21" customWidth="1"/>
    <col min="1040" max="1275" width="8.7109375" style="21"/>
    <col min="1276" max="1276" width="12.140625" style="21" customWidth="1"/>
    <col min="1277" max="1277" width="30" style="21" customWidth="1"/>
    <col min="1278" max="1278" width="24.42578125" style="21" customWidth="1"/>
    <col min="1279" max="1279" width="17.140625" style="21" customWidth="1"/>
    <col min="1280" max="1280" width="15.28515625" style="21" customWidth="1"/>
    <col min="1281" max="1281" width="13.42578125" style="21" customWidth="1"/>
    <col min="1282" max="1283" width="12.7109375" style="21" customWidth="1"/>
    <col min="1284" max="1284" width="15" style="21" customWidth="1"/>
    <col min="1285" max="1285" width="16.7109375" style="21" customWidth="1"/>
    <col min="1286" max="1286" width="16.140625" style="21" customWidth="1"/>
    <col min="1287" max="1287" width="15.42578125" style="21" customWidth="1"/>
    <col min="1288" max="1288" width="15.7109375" style="21" customWidth="1"/>
    <col min="1289" max="1289" width="19.42578125" style="21" customWidth="1"/>
    <col min="1290" max="1290" width="15.7109375" style="21" customWidth="1"/>
    <col min="1291" max="1291" width="14.28515625" style="21" customWidth="1"/>
    <col min="1292" max="1292" width="15.7109375" style="21" customWidth="1"/>
    <col min="1293" max="1293" width="17.7109375" style="21" customWidth="1"/>
    <col min="1294" max="1294" width="19.7109375" style="21" customWidth="1"/>
    <col min="1295" max="1295" width="14.42578125" style="21" customWidth="1"/>
    <col min="1296" max="1531" width="8.7109375" style="21"/>
    <col min="1532" max="1532" width="12.140625" style="21" customWidth="1"/>
    <col min="1533" max="1533" width="30" style="21" customWidth="1"/>
    <col min="1534" max="1534" width="24.42578125" style="21" customWidth="1"/>
    <col min="1535" max="1535" width="17.140625" style="21" customWidth="1"/>
    <col min="1536" max="1536" width="15.28515625" style="21" customWidth="1"/>
    <col min="1537" max="1537" width="13.42578125" style="21" customWidth="1"/>
    <col min="1538" max="1539" width="12.7109375" style="21" customWidth="1"/>
    <col min="1540" max="1540" width="15" style="21" customWidth="1"/>
    <col min="1541" max="1541" width="16.7109375" style="21" customWidth="1"/>
    <col min="1542" max="1542" width="16.140625" style="21" customWidth="1"/>
    <col min="1543" max="1543" width="15.42578125" style="21" customWidth="1"/>
    <col min="1544" max="1544" width="15.7109375" style="21" customWidth="1"/>
    <col min="1545" max="1545" width="19.42578125" style="21" customWidth="1"/>
    <col min="1546" max="1546" width="15.7109375" style="21" customWidth="1"/>
    <col min="1547" max="1547" width="14.28515625" style="21" customWidth="1"/>
    <col min="1548" max="1548" width="15.7109375" style="21" customWidth="1"/>
    <col min="1549" max="1549" width="17.7109375" style="21" customWidth="1"/>
    <col min="1550" max="1550" width="19.7109375" style="21" customWidth="1"/>
    <col min="1551" max="1551" width="14.42578125" style="21" customWidth="1"/>
    <col min="1552" max="1787" width="8.7109375" style="21"/>
    <col min="1788" max="1788" width="12.140625" style="21" customWidth="1"/>
    <col min="1789" max="1789" width="30" style="21" customWidth="1"/>
    <col min="1790" max="1790" width="24.42578125" style="21" customWidth="1"/>
    <col min="1791" max="1791" width="17.140625" style="21" customWidth="1"/>
    <col min="1792" max="1792" width="15.28515625" style="21" customWidth="1"/>
    <col min="1793" max="1793" width="13.42578125" style="21" customWidth="1"/>
    <col min="1794" max="1795" width="12.7109375" style="21" customWidth="1"/>
    <col min="1796" max="1796" width="15" style="21" customWidth="1"/>
    <col min="1797" max="1797" width="16.7109375" style="21" customWidth="1"/>
    <col min="1798" max="1798" width="16.140625" style="21" customWidth="1"/>
    <col min="1799" max="1799" width="15.42578125" style="21" customWidth="1"/>
    <col min="1800" max="1800" width="15.7109375" style="21" customWidth="1"/>
    <col min="1801" max="1801" width="19.42578125" style="21" customWidth="1"/>
    <col min="1802" max="1802" width="15.7109375" style="21" customWidth="1"/>
    <col min="1803" max="1803" width="14.28515625" style="21" customWidth="1"/>
    <col min="1804" max="1804" width="15.7109375" style="21" customWidth="1"/>
    <col min="1805" max="1805" width="17.7109375" style="21" customWidth="1"/>
    <col min="1806" max="1806" width="19.7109375" style="21" customWidth="1"/>
    <col min="1807" max="1807" width="14.42578125" style="21" customWidth="1"/>
    <col min="1808" max="2043" width="8.7109375" style="21"/>
    <col min="2044" max="2044" width="12.140625" style="21" customWidth="1"/>
    <col min="2045" max="2045" width="30" style="21" customWidth="1"/>
    <col min="2046" max="2046" width="24.42578125" style="21" customWidth="1"/>
    <col min="2047" max="2047" width="17.140625" style="21" customWidth="1"/>
    <col min="2048" max="2048" width="15.28515625" style="21" customWidth="1"/>
    <col min="2049" max="2049" width="13.42578125" style="21" customWidth="1"/>
    <col min="2050" max="2051" width="12.7109375" style="21" customWidth="1"/>
    <col min="2052" max="2052" width="15" style="21" customWidth="1"/>
    <col min="2053" max="2053" width="16.7109375" style="21" customWidth="1"/>
    <col min="2054" max="2054" width="16.140625" style="21" customWidth="1"/>
    <col min="2055" max="2055" width="15.42578125" style="21" customWidth="1"/>
    <col min="2056" max="2056" width="15.7109375" style="21" customWidth="1"/>
    <col min="2057" max="2057" width="19.42578125" style="21" customWidth="1"/>
    <col min="2058" max="2058" width="15.7109375" style="21" customWidth="1"/>
    <col min="2059" max="2059" width="14.28515625" style="21" customWidth="1"/>
    <col min="2060" max="2060" width="15.7109375" style="21" customWidth="1"/>
    <col min="2061" max="2061" width="17.7109375" style="21" customWidth="1"/>
    <col min="2062" max="2062" width="19.7109375" style="21" customWidth="1"/>
    <col min="2063" max="2063" width="14.42578125" style="21" customWidth="1"/>
    <col min="2064" max="2299" width="8.7109375" style="21"/>
    <col min="2300" max="2300" width="12.140625" style="21" customWidth="1"/>
    <col min="2301" max="2301" width="30" style="21" customWidth="1"/>
    <col min="2302" max="2302" width="24.42578125" style="21" customWidth="1"/>
    <col min="2303" max="2303" width="17.140625" style="21" customWidth="1"/>
    <col min="2304" max="2304" width="15.28515625" style="21" customWidth="1"/>
    <col min="2305" max="2305" width="13.42578125" style="21" customWidth="1"/>
    <col min="2306" max="2307" width="12.7109375" style="21" customWidth="1"/>
    <col min="2308" max="2308" width="15" style="21" customWidth="1"/>
    <col min="2309" max="2309" width="16.7109375" style="21" customWidth="1"/>
    <col min="2310" max="2310" width="16.140625" style="21" customWidth="1"/>
    <col min="2311" max="2311" width="15.42578125" style="21" customWidth="1"/>
    <col min="2312" max="2312" width="15.7109375" style="21" customWidth="1"/>
    <col min="2313" max="2313" width="19.42578125" style="21" customWidth="1"/>
    <col min="2314" max="2314" width="15.7109375" style="21" customWidth="1"/>
    <col min="2315" max="2315" width="14.28515625" style="21" customWidth="1"/>
    <col min="2316" max="2316" width="15.7109375" style="21" customWidth="1"/>
    <col min="2317" max="2317" width="17.7109375" style="21" customWidth="1"/>
    <col min="2318" max="2318" width="19.7109375" style="21" customWidth="1"/>
    <col min="2319" max="2319" width="14.42578125" style="21" customWidth="1"/>
    <col min="2320" max="2555" width="8.7109375" style="21"/>
    <col min="2556" max="2556" width="12.140625" style="21" customWidth="1"/>
    <col min="2557" max="2557" width="30" style="21" customWidth="1"/>
    <col min="2558" max="2558" width="24.42578125" style="21" customWidth="1"/>
    <col min="2559" max="2559" width="17.140625" style="21" customWidth="1"/>
    <col min="2560" max="2560" width="15.28515625" style="21" customWidth="1"/>
    <col min="2561" max="2561" width="13.42578125" style="21" customWidth="1"/>
    <col min="2562" max="2563" width="12.7109375" style="21" customWidth="1"/>
    <col min="2564" max="2564" width="15" style="21" customWidth="1"/>
    <col min="2565" max="2565" width="16.7109375" style="21" customWidth="1"/>
    <col min="2566" max="2566" width="16.140625" style="21" customWidth="1"/>
    <col min="2567" max="2567" width="15.42578125" style="21" customWidth="1"/>
    <col min="2568" max="2568" width="15.7109375" style="21" customWidth="1"/>
    <col min="2569" max="2569" width="19.42578125" style="21" customWidth="1"/>
    <col min="2570" max="2570" width="15.7109375" style="21" customWidth="1"/>
    <col min="2571" max="2571" width="14.28515625" style="21" customWidth="1"/>
    <col min="2572" max="2572" width="15.7109375" style="21" customWidth="1"/>
    <col min="2573" max="2573" width="17.7109375" style="21" customWidth="1"/>
    <col min="2574" max="2574" width="19.7109375" style="21" customWidth="1"/>
    <col min="2575" max="2575" width="14.42578125" style="21" customWidth="1"/>
    <col min="2576" max="2811" width="8.7109375" style="21"/>
    <col min="2812" max="2812" width="12.140625" style="21" customWidth="1"/>
    <col min="2813" max="2813" width="30" style="21" customWidth="1"/>
    <col min="2814" max="2814" width="24.42578125" style="21" customWidth="1"/>
    <col min="2815" max="2815" width="17.140625" style="21" customWidth="1"/>
    <col min="2816" max="2816" width="15.28515625" style="21" customWidth="1"/>
    <col min="2817" max="2817" width="13.42578125" style="21" customWidth="1"/>
    <col min="2818" max="2819" width="12.7109375" style="21" customWidth="1"/>
    <col min="2820" max="2820" width="15" style="21" customWidth="1"/>
    <col min="2821" max="2821" width="16.7109375" style="21" customWidth="1"/>
    <col min="2822" max="2822" width="16.140625" style="21" customWidth="1"/>
    <col min="2823" max="2823" width="15.42578125" style="21" customWidth="1"/>
    <col min="2824" max="2824" width="15.7109375" style="21" customWidth="1"/>
    <col min="2825" max="2825" width="19.42578125" style="21" customWidth="1"/>
    <col min="2826" max="2826" width="15.7109375" style="21" customWidth="1"/>
    <col min="2827" max="2827" width="14.28515625" style="21" customWidth="1"/>
    <col min="2828" max="2828" width="15.7109375" style="21" customWidth="1"/>
    <col min="2829" max="2829" width="17.7109375" style="21" customWidth="1"/>
    <col min="2830" max="2830" width="19.7109375" style="21" customWidth="1"/>
    <col min="2831" max="2831" width="14.42578125" style="21" customWidth="1"/>
    <col min="2832" max="3067" width="8.7109375" style="21"/>
    <col min="3068" max="3068" width="12.140625" style="21" customWidth="1"/>
    <col min="3069" max="3069" width="30" style="21" customWidth="1"/>
    <col min="3070" max="3070" width="24.42578125" style="21" customWidth="1"/>
    <col min="3071" max="3071" width="17.140625" style="21" customWidth="1"/>
    <col min="3072" max="3072" width="15.28515625" style="21" customWidth="1"/>
    <col min="3073" max="3073" width="13.42578125" style="21" customWidth="1"/>
    <col min="3074" max="3075" width="12.7109375" style="21" customWidth="1"/>
    <col min="3076" max="3076" width="15" style="21" customWidth="1"/>
    <col min="3077" max="3077" width="16.7109375" style="21" customWidth="1"/>
    <col min="3078" max="3078" width="16.140625" style="21" customWidth="1"/>
    <col min="3079" max="3079" width="15.42578125" style="21" customWidth="1"/>
    <col min="3080" max="3080" width="15.7109375" style="21" customWidth="1"/>
    <col min="3081" max="3081" width="19.42578125" style="21" customWidth="1"/>
    <col min="3082" max="3082" width="15.7109375" style="21" customWidth="1"/>
    <col min="3083" max="3083" width="14.28515625" style="21" customWidth="1"/>
    <col min="3084" max="3084" width="15.7109375" style="21" customWidth="1"/>
    <col min="3085" max="3085" width="17.7109375" style="21" customWidth="1"/>
    <col min="3086" max="3086" width="19.7109375" style="21" customWidth="1"/>
    <col min="3087" max="3087" width="14.42578125" style="21" customWidth="1"/>
    <col min="3088" max="3323" width="8.7109375" style="21"/>
    <col min="3324" max="3324" width="12.140625" style="21" customWidth="1"/>
    <col min="3325" max="3325" width="30" style="21" customWidth="1"/>
    <col min="3326" max="3326" width="24.42578125" style="21" customWidth="1"/>
    <col min="3327" max="3327" width="17.140625" style="21" customWidth="1"/>
    <col min="3328" max="3328" width="15.28515625" style="21" customWidth="1"/>
    <col min="3329" max="3329" width="13.42578125" style="21" customWidth="1"/>
    <col min="3330" max="3331" width="12.7109375" style="21" customWidth="1"/>
    <col min="3332" max="3332" width="15" style="21" customWidth="1"/>
    <col min="3333" max="3333" width="16.7109375" style="21" customWidth="1"/>
    <col min="3334" max="3334" width="16.140625" style="21" customWidth="1"/>
    <col min="3335" max="3335" width="15.42578125" style="21" customWidth="1"/>
    <col min="3336" max="3336" width="15.7109375" style="21" customWidth="1"/>
    <col min="3337" max="3337" width="19.42578125" style="21" customWidth="1"/>
    <col min="3338" max="3338" width="15.7109375" style="21" customWidth="1"/>
    <col min="3339" max="3339" width="14.28515625" style="21" customWidth="1"/>
    <col min="3340" max="3340" width="15.7109375" style="21" customWidth="1"/>
    <col min="3341" max="3341" width="17.7109375" style="21" customWidth="1"/>
    <col min="3342" max="3342" width="19.7109375" style="21" customWidth="1"/>
    <col min="3343" max="3343" width="14.42578125" style="21" customWidth="1"/>
    <col min="3344" max="3579" width="8.7109375" style="21"/>
    <col min="3580" max="3580" width="12.140625" style="21" customWidth="1"/>
    <col min="3581" max="3581" width="30" style="21" customWidth="1"/>
    <col min="3582" max="3582" width="24.42578125" style="21" customWidth="1"/>
    <col min="3583" max="3583" width="17.140625" style="21" customWidth="1"/>
    <col min="3584" max="3584" width="15.28515625" style="21" customWidth="1"/>
    <col min="3585" max="3585" width="13.42578125" style="21" customWidth="1"/>
    <col min="3586" max="3587" width="12.7109375" style="21" customWidth="1"/>
    <col min="3588" max="3588" width="15" style="21" customWidth="1"/>
    <col min="3589" max="3589" width="16.7109375" style="21" customWidth="1"/>
    <col min="3590" max="3590" width="16.140625" style="21" customWidth="1"/>
    <col min="3591" max="3591" width="15.42578125" style="21" customWidth="1"/>
    <col min="3592" max="3592" width="15.7109375" style="21" customWidth="1"/>
    <col min="3593" max="3593" width="19.42578125" style="21" customWidth="1"/>
    <col min="3594" max="3594" width="15.7109375" style="21" customWidth="1"/>
    <col min="3595" max="3595" width="14.28515625" style="21" customWidth="1"/>
    <col min="3596" max="3596" width="15.7109375" style="21" customWidth="1"/>
    <col min="3597" max="3597" width="17.7109375" style="21" customWidth="1"/>
    <col min="3598" max="3598" width="19.7109375" style="21" customWidth="1"/>
    <col min="3599" max="3599" width="14.42578125" style="21" customWidth="1"/>
    <col min="3600" max="3835" width="8.7109375" style="21"/>
    <col min="3836" max="3836" width="12.140625" style="21" customWidth="1"/>
    <col min="3837" max="3837" width="30" style="21" customWidth="1"/>
    <col min="3838" max="3838" width="24.42578125" style="21" customWidth="1"/>
    <col min="3839" max="3839" width="17.140625" style="21" customWidth="1"/>
    <col min="3840" max="3840" width="15.28515625" style="21" customWidth="1"/>
    <col min="3841" max="3841" width="13.42578125" style="21" customWidth="1"/>
    <col min="3842" max="3843" width="12.7109375" style="21" customWidth="1"/>
    <col min="3844" max="3844" width="15" style="21" customWidth="1"/>
    <col min="3845" max="3845" width="16.7109375" style="21" customWidth="1"/>
    <col min="3846" max="3846" width="16.140625" style="21" customWidth="1"/>
    <col min="3847" max="3847" width="15.42578125" style="21" customWidth="1"/>
    <col min="3848" max="3848" width="15.7109375" style="21" customWidth="1"/>
    <col min="3849" max="3849" width="19.42578125" style="21" customWidth="1"/>
    <col min="3850" max="3850" width="15.7109375" style="21" customWidth="1"/>
    <col min="3851" max="3851" width="14.28515625" style="21" customWidth="1"/>
    <col min="3852" max="3852" width="15.7109375" style="21" customWidth="1"/>
    <col min="3853" max="3853" width="17.7109375" style="21" customWidth="1"/>
    <col min="3854" max="3854" width="19.7109375" style="21" customWidth="1"/>
    <col min="3855" max="3855" width="14.42578125" style="21" customWidth="1"/>
    <col min="3856" max="4091" width="8.7109375" style="21"/>
    <col min="4092" max="4092" width="12.140625" style="21" customWidth="1"/>
    <col min="4093" max="4093" width="30" style="21" customWidth="1"/>
    <col min="4094" max="4094" width="24.42578125" style="21" customWidth="1"/>
    <col min="4095" max="4095" width="17.140625" style="21" customWidth="1"/>
    <col min="4096" max="4096" width="15.28515625" style="21" customWidth="1"/>
    <col min="4097" max="4097" width="13.42578125" style="21" customWidth="1"/>
    <col min="4098" max="4099" width="12.7109375" style="21" customWidth="1"/>
    <col min="4100" max="4100" width="15" style="21" customWidth="1"/>
    <col min="4101" max="4101" width="16.7109375" style="21" customWidth="1"/>
    <col min="4102" max="4102" width="16.140625" style="21" customWidth="1"/>
    <col min="4103" max="4103" width="15.42578125" style="21" customWidth="1"/>
    <col min="4104" max="4104" width="15.7109375" style="21" customWidth="1"/>
    <col min="4105" max="4105" width="19.42578125" style="21" customWidth="1"/>
    <col min="4106" max="4106" width="15.7109375" style="21" customWidth="1"/>
    <col min="4107" max="4107" width="14.28515625" style="21" customWidth="1"/>
    <col min="4108" max="4108" width="15.7109375" style="21" customWidth="1"/>
    <col min="4109" max="4109" width="17.7109375" style="21" customWidth="1"/>
    <col min="4110" max="4110" width="19.7109375" style="21" customWidth="1"/>
    <col min="4111" max="4111" width="14.42578125" style="21" customWidth="1"/>
    <col min="4112" max="4347" width="8.7109375" style="21"/>
    <col min="4348" max="4348" width="12.140625" style="21" customWidth="1"/>
    <col min="4349" max="4349" width="30" style="21" customWidth="1"/>
    <col min="4350" max="4350" width="24.42578125" style="21" customWidth="1"/>
    <col min="4351" max="4351" width="17.140625" style="21" customWidth="1"/>
    <col min="4352" max="4352" width="15.28515625" style="21" customWidth="1"/>
    <col min="4353" max="4353" width="13.42578125" style="21" customWidth="1"/>
    <col min="4354" max="4355" width="12.7109375" style="21" customWidth="1"/>
    <col min="4356" max="4356" width="15" style="21" customWidth="1"/>
    <col min="4357" max="4357" width="16.7109375" style="21" customWidth="1"/>
    <col min="4358" max="4358" width="16.140625" style="21" customWidth="1"/>
    <col min="4359" max="4359" width="15.42578125" style="21" customWidth="1"/>
    <col min="4360" max="4360" width="15.7109375" style="21" customWidth="1"/>
    <col min="4361" max="4361" width="19.42578125" style="21" customWidth="1"/>
    <col min="4362" max="4362" width="15.7109375" style="21" customWidth="1"/>
    <col min="4363" max="4363" width="14.28515625" style="21" customWidth="1"/>
    <col min="4364" max="4364" width="15.7109375" style="21" customWidth="1"/>
    <col min="4365" max="4365" width="17.7109375" style="21" customWidth="1"/>
    <col min="4366" max="4366" width="19.7109375" style="21" customWidth="1"/>
    <col min="4367" max="4367" width="14.42578125" style="21" customWidth="1"/>
    <col min="4368" max="4603" width="8.7109375" style="21"/>
    <col min="4604" max="4604" width="12.140625" style="21" customWidth="1"/>
    <col min="4605" max="4605" width="30" style="21" customWidth="1"/>
    <col min="4606" max="4606" width="24.42578125" style="21" customWidth="1"/>
    <col min="4607" max="4607" width="17.140625" style="21" customWidth="1"/>
    <col min="4608" max="4608" width="15.28515625" style="21" customWidth="1"/>
    <col min="4609" max="4609" width="13.42578125" style="21" customWidth="1"/>
    <col min="4610" max="4611" width="12.7109375" style="21" customWidth="1"/>
    <col min="4612" max="4612" width="15" style="21" customWidth="1"/>
    <col min="4613" max="4613" width="16.7109375" style="21" customWidth="1"/>
    <col min="4614" max="4614" width="16.140625" style="21" customWidth="1"/>
    <col min="4615" max="4615" width="15.42578125" style="21" customWidth="1"/>
    <col min="4616" max="4616" width="15.7109375" style="21" customWidth="1"/>
    <col min="4617" max="4617" width="19.42578125" style="21" customWidth="1"/>
    <col min="4618" max="4618" width="15.7109375" style="21" customWidth="1"/>
    <col min="4619" max="4619" width="14.28515625" style="21" customWidth="1"/>
    <col min="4620" max="4620" width="15.7109375" style="21" customWidth="1"/>
    <col min="4621" max="4621" width="17.7109375" style="21" customWidth="1"/>
    <col min="4622" max="4622" width="19.7109375" style="21" customWidth="1"/>
    <col min="4623" max="4623" width="14.42578125" style="21" customWidth="1"/>
    <col min="4624" max="4859" width="8.7109375" style="21"/>
    <col min="4860" max="4860" width="12.140625" style="21" customWidth="1"/>
    <col min="4861" max="4861" width="30" style="21" customWidth="1"/>
    <col min="4862" max="4862" width="24.42578125" style="21" customWidth="1"/>
    <col min="4863" max="4863" width="17.140625" style="21" customWidth="1"/>
    <col min="4864" max="4864" width="15.28515625" style="21" customWidth="1"/>
    <col min="4865" max="4865" width="13.42578125" style="21" customWidth="1"/>
    <col min="4866" max="4867" width="12.7109375" style="21" customWidth="1"/>
    <col min="4868" max="4868" width="15" style="21" customWidth="1"/>
    <col min="4869" max="4869" width="16.7109375" style="21" customWidth="1"/>
    <col min="4870" max="4870" width="16.140625" style="21" customWidth="1"/>
    <col min="4871" max="4871" width="15.42578125" style="21" customWidth="1"/>
    <col min="4872" max="4872" width="15.7109375" style="21" customWidth="1"/>
    <col min="4873" max="4873" width="19.42578125" style="21" customWidth="1"/>
    <col min="4874" max="4874" width="15.7109375" style="21" customWidth="1"/>
    <col min="4875" max="4875" width="14.28515625" style="21" customWidth="1"/>
    <col min="4876" max="4876" width="15.7109375" style="21" customWidth="1"/>
    <col min="4877" max="4877" width="17.7109375" style="21" customWidth="1"/>
    <col min="4878" max="4878" width="19.7109375" style="21" customWidth="1"/>
    <col min="4879" max="4879" width="14.42578125" style="21" customWidth="1"/>
    <col min="4880" max="5115" width="8.7109375" style="21"/>
    <col min="5116" max="5116" width="12.140625" style="21" customWidth="1"/>
    <col min="5117" max="5117" width="30" style="21" customWidth="1"/>
    <col min="5118" max="5118" width="24.42578125" style="21" customWidth="1"/>
    <col min="5119" max="5119" width="17.140625" style="21" customWidth="1"/>
    <col min="5120" max="5120" width="15.28515625" style="21" customWidth="1"/>
    <col min="5121" max="5121" width="13.42578125" style="21" customWidth="1"/>
    <col min="5122" max="5123" width="12.7109375" style="21" customWidth="1"/>
    <col min="5124" max="5124" width="15" style="21" customWidth="1"/>
    <col min="5125" max="5125" width="16.7109375" style="21" customWidth="1"/>
    <col min="5126" max="5126" width="16.140625" style="21" customWidth="1"/>
    <col min="5127" max="5127" width="15.42578125" style="21" customWidth="1"/>
    <col min="5128" max="5128" width="15.7109375" style="21" customWidth="1"/>
    <col min="5129" max="5129" width="19.42578125" style="21" customWidth="1"/>
    <col min="5130" max="5130" width="15.7109375" style="21" customWidth="1"/>
    <col min="5131" max="5131" width="14.28515625" style="21" customWidth="1"/>
    <col min="5132" max="5132" width="15.7109375" style="21" customWidth="1"/>
    <col min="5133" max="5133" width="17.7109375" style="21" customWidth="1"/>
    <col min="5134" max="5134" width="19.7109375" style="21" customWidth="1"/>
    <col min="5135" max="5135" width="14.42578125" style="21" customWidth="1"/>
    <col min="5136" max="5371" width="8.7109375" style="21"/>
    <col min="5372" max="5372" width="12.140625" style="21" customWidth="1"/>
    <col min="5373" max="5373" width="30" style="21" customWidth="1"/>
    <col min="5374" max="5374" width="24.42578125" style="21" customWidth="1"/>
    <col min="5375" max="5375" width="17.140625" style="21" customWidth="1"/>
    <col min="5376" max="5376" width="15.28515625" style="21" customWidth="1"/>
    <col min="5377" max="5377" width="13.42578125" style="21" customWidth="1"/>
    <col min="5378" max="5379" width="12.7109375" style="21" customWidth="1"/>
    <col min="5380" max="5380" width="15" style="21" customWidth="1"/>
    <col min="5381" max="5381" width="16.7109375" style="21" customWidth="1"/>
    <col min="5382" max="5382" width="16.140625" style="21" customWidth="1"/>
    <col min="5383" max="5383" width="15.42578125" style="21" customWidth="1"/>
    <col min="5384" max="5384" width="15.7109375" style="21" customWidth="1"/>
    <col min="5385" max="5385" width="19.42578125" style="21" customWidth="1"/>
    <col min="5386" max="5386" width="15.7109375" style="21" customWidth="1"/>
    <col min="5387" max="5387" width="14.28515625" style="21" customWidth="1"/>
    <col min="5388" max="5388" width="15.7109375" style="21" customWidth="1"/>
    <col min="5389" max="5389" width="17.7109375" style="21" customWidth="1"/>
    <col min="5390" max="5390" width="19.7109375" style="21" customWidth="1"/>
    <col min="5391" max="5391" width="14.42578125" style="21" customWidth="1"/>
    <col min="5392" max="5627" width="8.7109375" style="21"/>
    <col min="5628" max="5628" width="12.140625" style="21" customWidth="1"/>
    <col min="5629" max="5629" width="30" style="21" customWidth="1"/>
    <col min="5630" max="5630" width="24.42578125" style="21" customWidth="1"/>
    <col min="5631" max="5631" width="17.140625" style="21" customWidth="1"/>
    <col min="5632" max="5632" width="15.28515625" style="21" customWidth="1"/>
    <col min="5633" max="5633" width="13.42578125" style="21" customWidth="1"/>
    <col min="5634" max="5635" width="12.7109375" style="21" customWidth="1"/>
    <col min="5636" max="5636" width="15" style="21" customWidth="1"/>
    <col min="5637" max="5637" width="16.7109375" style="21" customWidth="1"/>
    <col min="5638" max="5638" width="16.140625" style="21" customWidth="1"/>
    <col min="5639" max="5639" width="15.42578125" style="21" customWidth="1"/>
    <col min="5640" max="5640" width="15.7109375" style="21" customWidth="1"/>
    <col min="5641" max="5641" width="19.42578125" style="21" customWidth="1"/>
    <col min="5642" max="5642" width="15.7109375" style="21" customWidth="1"/>
    <col min="5643" max="5643" width="14.28515625" style="21" customWidth="1"/>
    <col min="5644" max="5644" width="15.7109375" style="21" customWidth="1"/>
    <col min="5645" max="5645" width="17.7109375" style="21" customWidth="1"/>
    <col min="5646" max="5646" width="19.7109375" style="21" customWidth="1"/>
    <col min="5647" max="5647" width="14.42578125" style="21" customWidth="1"/>
    <col min="5648" max="5883" width="8.7109375" style="21"/>
    <col min="5884" max="5884" width="12.140625" style="21" customWidth="1"/>
    <col min="5885" max="5885" width="30" style="21" customWidth="1"/>
    <col min="5886" max="5886" width="24.42578125" style="21" customWidth="1"/>
    <col min="5887" max="5887" width="17.140625" style="21" customWidth="1"/>
    <col min="5888" max="5888" width="15.28515625" style="21" customWidth="1"/>
    <col min="5889" max="5889" width="13.42578125" style="21" customWidth="1"/>
    <col min="5890" max="5891" width="12.7109375" style="21" customWidth="1"/>
    <col min="5892" max="5892" width="15" style="21" customWidth="1"/>
    <col min="5893" max="5893" width="16.7109375" style="21" customWidth="1"/>
    <col min="5894" max="5894" width="16.140625" style="21" customWidth="1"/>
    <col min="5895" max="5895" width="15.42578125" style="21" customWidth="1"/>
    <col min="5896" max="5896" width="15.7109375" style="21" customWidth="1"/>
    <col min="5897" max="5897" width="19.42578125" style="21" customWidth="1"/>
    <col min="5898" max="5898" width="15.7109375" style="21" customWidth="1"/>
    <col min="5899" max="5899" width="14.28515625" style="21" customWidth="1"/>
    <col min="5900" max="5900" width="15.7109375" style="21" customWidth="1"/>
    <col min="5901" max="5901" width="17.7109375" style="21" customWidth="1"/>
    <col min="5902" max="5902" width="19.7109375" style="21" customWidth="1"/>
    <col min="5903" max="5903" width="14.42578125" style="21" customWidth="1"/>
    <col min="5904" max="6139" width="8.7109375" style="21"/>
    <col min="6140" max="6140" width="12.140625" style="21" customWidth="1"/>
    <col min="6141" max="6141" width="30" style="21" customWidth="1"/>
    <col min="6142" max="6142" width="24.42578125" style="21" customWidth="1"/>
    <col min="6143" max="6143" width="17.140625" style="21" customWidth="1"/>
    <col min="6144" max="6144" width="15.28515625" style="21" customWidth="1"/>
    <col min="6145" max="6145" width="13.42578125" style="21" customWidth="1"/>
    <col min="6146" max="6147" width="12.7109375" style="21" customWidth="1"/>
    <col min="6148" max="6148" width="15" style="21" customWidth="1"/>
    <col min="6149" max="6149" width="16.7109375" style="21" customWidth="1"/>
    <col min="6150" max="6150" width="16.140625" style="21" customWidth="1"/>
    <col min="6151" max="6151" width="15.42578125" style="21" customWidth="1"/>
    <col min="6152" max="6152" width="15.7109375" style="21" customWidth="1"/>
    <col min="6153" max="6153" width="19.42578125" style="21" customWidth="1"/>
    <col min="6154" max="6154" width="15.7109375" style="21" customWidth="1"/>
    <col min="6155" max="6155" width="14.28515625" style="21" customWidth="1"/>
    <col min="6156" max="6156" width="15.7109375" style="21" customWidth="1"/>
    <col min="6157" max="6157" width="17.7109375" style="21" customWidth="1"/>
    <col min="6158" max="6158" width="19.7109375" style="21" customWidth="1"/>
    <col min="6159" max="6159" width="14.42578125" style="21" customWidth="1"/>
    <col min="6160" max="6395" width="8.7109375" style="21"/>
    <col min="6396" max="6396" width="12.140625" style="21" customWidth="1"/>
    <col min="6397" max="6397" width="30" style="21" customWidth="1"/>
    <col min="6398" max="6398" width="24.42578125" style="21" customWidth="1"/>
    <col min="6399" max="6399" width="17.140625" style="21" customWidth="1"/>
    <col min="6400" max="6400" width="15.28515625" style="21" customWidth="1"/>
    <col min="6401" max="6401" width="13.42578125" style="21" customWidth="1"/>
    <col min="6402" max="6403" width="12.7109375" style="21" customWidth="1"/>
    <col min="6404" max="6404" width="15" style="21" customWidth="1"/>
    <col min="6405" max="6405" width="16.7109375" style="21" customWidth="1"/>
    <col min="6406" max="6406" width="16.140625" style="21" customWidth="1"/>
    <col min="6407" max="6407" width="15.42578125" style="21" customWidth="1"/>
    <col min="6408" max="6408" width="15.7109375" style="21" customWidth="1"/>
    <col min="6409" max="6409" width="19.42578125" style="21" customWidth="1"/>
    <col min="6410" max="6410" width="15.7109375" style="21" customWidth="1"/>
    <col min="6411" max="6411" width="14.28515625" style="21" customWidth="1"/>
    <col min="6412" max="6412" width="15.7109375" style="21" customWidth="1"/>
    <col min="6413" max="6413" width="17.7109375" style="21" customWidth="1"/>
    <col min="6414" max="6414" width="19.7109375" style="21" customWidth="1"/>
    <col min="6415" max="6415" width="14.42578125" style="21" customWidth="1"/>
    <col min="6416" max="6651" width="8.7109375" style="21"/>
    <col min="6652" max="6652" width="12.140625" style="21" customWidth="1"/>
    <col min="6653" max="6653" width="30" style="21" customWidth="1"/>
    <col min="6654" max="6654" width="24.42578125" style="21" customWidth="1"/>
    <col min="6655" max="6655" width="17.140625" style="21" customWidth="1"/>
    <col min="6656" max="6656" width="15.28515625" style="21" customWidth="1"/>
    <col min="6657" max="6657" width="13.42578125" style="21" customWidth="1"/>
    <col min="6658" max="6659" width="12.7109375" style="21" customWidth="1"/>
    <col min="6660" max="6660" width="15" style="21" customWidth="1"/>
    <col min="6661" max="6661" width="16.7109375" style="21" customWidth="1"/>
    <col min="6662" max="6662" width="16.140625" style="21" customWidth="1"/>
    <col min="6663" max="6663" width="15.42578125" style="21" customWidth="1"/>
    <col min="6664" max="6664" width="15.7109375" style="21" customWidth="1"/>
    <col min="6665" max="6665" width="19.42578125" style="21" customWidth="1"/>
    <col min="6666" max="6666" width="15.7109375" style="21" customWidth="1"/>
    <col min="6667" max="6667" width="14.28515625" style="21" customWidth="1"/>
    <col min="6668" max="6668" width="15.7109375" style="21" customWidth="1"/>
    <col min="6669" max="6669" width="17.7109375" style="21" customWidth="1"/>
    <col min="6670" max="6670" width="19.7109375" style="21" customWidth="1"/>
    <col min="6671" max="6671" width="14.42578125" style="21" customWidth="1"/>
    <col min="6672" max="6907" width="8.7109375" style="21"/>
    <col min="6908" max="6908" width="12.140625" style="21" customWidth="1"/>
    <col min="6909" max="6909" width="30" style="21" customWidth="1"/>
    <col min="6910" max="6910" width="24.42578125" style="21" customWidth="1"/>
    <col min="6911" max="6911" width="17.140625" style="21" customWidth="1"/>
    <col min="6912" max="6912" width="15.28515625" style="21" customWidth="1"/>
    <col min="6913" max="6913" width="13.42578125" style="21" customWidth="1"/>
    <col min="6914" max="6915" width="12.7109375" style="21" customWidth="1"/>
    <col min="6916" max="6916" width="15" style="21" customWidth="1"/>
    <col min="6917" max="6917" width="16.7109375" style="21" customWidth="1"/>
    <col min="6918" max="6918" width="16.140625" style="21" customWidth="1"/>
    <col min="6919" max="6919" width="15.42578125" style="21" customWidth="1"/>
    <col min="6920" max="6920" width="15.7109375" style="21" customWidth="1"/>
    <col min="6921" max="6921" width="19.42578125" style="21" customWidth="1"/>
    <col min="6922" max="6922" width="15.7109375" style="21" customWidth="1"/>
    <col min="6923" max="6923" width="14.28515625" style="21" customWidth="1"/>
    <col min="6924" max="6924" width="15.7109375" style="21" customWidth="1"/>
    <col min="6925" max="6925" width="17.7109375" style="21" customWidth="1"/>
    <col min="6926" max="6926" width="19.7109375" style="21" customWidth="1"/>
    <col min="6927" max="6927" width="14.42578125" style="21" customWidth="1"/>
    <col min="6928" max="7163" width="8.7109375" style="21"/>
    <col min="7164" max="7164" width="12.140625" style="21" customWidth="1"/>
    <col min="7165" max="7165" width="30" style="21" customWidth="1"/>
    <col min="7166" max="7166" width="24.42578125" style="21" customWidth="1"/>
    <col min="7167" max="7167" width="17.140625" style="21" customWidth="1"/>
    <col min="7168" max="7168" width="15.28515625" style="21" customWidth="1"/>
    <col min="7169" max="7169" width="13.42578125" style="21" customWidth="1"/>
    <col min="7170" max="7171" width="12.7109375" style="21" customWidth="1"/>
    <col min="7172" max="7172" width="15" style="21" customWidth="1"/>
    <col min="7173" max="7173" width="16.7109375" style="21" customWidth="1"/>
    <col min="7174" max="7174" width="16.140625" style="21" customWidth="1"/>
    <col min="7175" max="7175" width="15.42578125" style="21" customWidth="1"/>
    <col min="7176" max="7176" width="15.7109375" style="21" customWidth="1"/>
    <col min="7177" max="7177" width="19.42578125" style="21" customWidth="1"/>
    <col min="7178" max="7178" width="15.7109375" style="21" customWidth="1"/>
    <col min="7179" max="7179" width="14.28515625" style="21" customWidth="1"/>
    <col min="7180" max="7180" width="15.7109375" style="21" customWidth="1"/>
    <col min="7181" max="7181" width="17.7109375" style="21" customWidth="1"/>
    <col min="7182" max="7182" width="19.7109375" style="21" customWidth="1"/>
    <col min="7183" max="7183" width="14.42578125" style="21" customWidth="1"/>
    <col min="7184" max="7419" width="8.7109375" style="21"/>
    <col min="7420" max="7420" width="12.140625" style="21" customWidth="1"/>
    <col min="7421" max="7421" width="30" style="21" customWidth="1"/>
    <col min="7422" max="7422" width="24.42578125" style="21" customWidth="1"/>
    <col min="7423" max="7423" width="17.140625" style="21" customWidth="1"/>
    <col min="7424" max="7424" width="15.28515625" style="21" customWidth="1"/>
    <col min="7425" max="7425" width="13.42578125" style="21" customWidth="1"/>
    <col min="7426" max="7427" width="12.7109375" style="21" customWidth="1"/>
    <col min="7428" max="7428" width="15" style="21" customWidth="1"/>
    <col min="7429" max="7429" width="16.7109375" style="21" customWidth="1"/>
    <col min="7430" max="7430" width="16.140625" style="21" customWidth="1"/>
    <col min="7431" max="7431" width="15.42578125" style="21" customWidth="1"/>
    <col min="7432" max="7432" width="15.7109375" style="21" customWidth="1"/>
    <col min="7433" max="7433" width="19.42578125" style="21" customWidth="1"/>
    <col min="7434" max="7434" width="15.7109375" style="21" customWidth="1"/>
    <col min="7435" max="7435" width="14.28515625" style="21" customWidth="1"/>
    <col min="7436" max="7436" width="15.7109375" style="21" customWidth="1"/>
    <col min="7437" max="7437" width="17.7109375" style="21" customWidth="1"/>
    <col min="7438" max="7438" width="19.7109375" style="21" customWidth="1"/>
    <col min="7439" max="7439" width="14.42578125" style="21" customWidth="1"/>
    <col min="7440" max="7675" width="8.7109375" style="21"/>
    <col min="7676" max="7676" width="12.140625" style="21" customWidth="1"/>
    <col min="7677" max="7677" width="30" style="21" customWidth="1"/>
    <col min="7678" max="7678" width="24.42578125" style="21" customWidth="1"/>
    <col min="7679" max="7679" width="17.140625" style="21" customWidth="1"/>
    <col min="7680" max="7680" width="15.28515625" style="21" customWidth="1"/>
    <col min="7681" max="7681" width="13.42578125" style="21" customWidth="1"/>
    <col min="7682" max="7683" width="12.7109375" style="21" customWidth="1"/>
    <col min="7684" max="7684" width="15" style="21" customWidth="1"/>
    <col min="7685" max="7685" width="16.7109375" style="21" customWidth="1"/>
    <col min="7686" max="7686" width="16.140625" style="21" customWidth="1"/>
    <col min="7687" max="7687" width="15.42578125" style="21" customWidth="1"/>
    <col min="7688" max="7688" width="15.7109375" style="21" customWidth="1"/>
    <col min="7689" max="7689" width="19.42578125" style="21" customWidth="1"/>
    <col min="7690" max="7690" width="15.7109375" style="21" customWidth="1"/>
    <col min="7691" max="7691" width="14.28515625" style="21" customWidth="1"/>
    <col min="7692" max="7692" width="15.7109375" style="21" customWidth="1"/>
    <col min="7693" max="7693" width="17.7109375" style="21" customWidth="1"/>
    <col min="7694" max="7694" width="19.7109375" style="21" customWidth="1"/>
    <col min="7695" max="7695" width="14.42578125" style="21" customWidth="1"/>
    <col min="7696" max="7931" width="8.7109375" style="21"/>
    <col min="7932" max="7932" width="12.140625" style="21" customWidth="1"/>
    <col min="7933" max="7933" width="30" style="21" customWidth="1"/>
    <col min="7934" max="7934" width="24.42578125" style="21" customWidth="1"/>
    <col min="7935" max="7935" width="17.140625" style="21" customWidth="1"/>
    <col min="7936" max="7936" width="15.28515625" style="21" customWidth="1"/>
    <col min="7937" max="7937" width="13.42578125" style="21" customWidth="1"/>
    <col min="7938" max="7939" width="12.7109375" style="21" customWidth="1"/>
    <col min="7940" max="7940" width="15" style="21" customWidth="1"/>
    <col min="7941" max="7941" width="16.7109375" style="21" customWidth="1"/>
    <col min="7942" max="7942" width="16.140625" style="21" customWidth="1"/>
    <col min="7943" max="7943" width="15.42578125" style="21" customWidth="1"/>
    <col min="7944" max="7944" width="15.7109375" style="21" customWidth="1"/>
    <col min="7945" max="7945" width="19.42578125" style="21" customWidth="1"/>
    <col min="7946" max="7946" width="15.7109375" style="21" customWidth="1"/>
    <col min="7947" max="7947" width="14.28515625" style="21" customWidth="1"/>
    <col min="7948" max="7948" width="15.7109375" style="21" customWidth="1"/>
    <col min="7949" max="7949" width="17.7109375" style="21" customWidth="1"/>
    <col min="7950" max="7950" width="19.7109375" style="21" customWidth="1"/>
    <col min="7951" max="7951" width="14.42578125" style="21" customWidth="1"/>
    <col min="7952" max="8187" width="8.7109375" style="21"/>
    <col min="8188" max="8188" width="12.140625" style="21" customWidth="1"/>
    <col min="8189" max="8189" width="30" style="21" customWidth="1"/>
    <col min="8190" max="8190" width="24.42578125" style="21" customWidth="1"/>
    <col min="8191" max="8191" width="17.140625" style="21" customWidth="1"/>
    <col min="8192" max="8192" width="15.28515625" style="21" customWidth="1"/>
    <col min="8193" max="8193" width="13.42578125" style="21" customWidth="1"/>
    <col min="8194" max="8195" width="12.7109375" style="21" customWidth="1"/>
    <col min="8196" max="8196" width="15" style="21" customWidth="1"/>
    <col min="8197" max="8197" width="16.7109375" style="21" customWidth="1"/>
    <col min="8198" max="8198" width="16.140625" style="21" customWidth="1"/>
    <col min="8199" max="8199" width="15.42578125" style="21" customWidth="1"/>
    <col min="8200" max="8200" width="15.7109375" style="21" customWidth="1"/>
    <col min="8201" max="8201" width="19.42578125" style="21" customWidth="1"/>
    <col min="8202" max="8202" width="15.7109375" style="21" customWidth="1"/>
    <col min="8203" max="8203" width="14.28515625" style="21" customWidth="1"/>
    <col min="8204" max="8204" width="15.7109375" style="21" customWidth="1"/>
    <col min="8205" max="8205" width="17.7109375" style="21" customWidth="1"/>
    <col min="8206" max="8206" width="19.7109375" style="21" customWidth="1"/>
    <col min="8207" max="8207" width="14.42578125" style="21" customWidth="1"/>
    <col min="8208" max="8443" width="8.7109375" style="21"/>
    <col min="8444" max="8444" width="12.140625" style="21" customWidth="1"/>
    <col min="8445" max="8445" width="30" style="21" customWidth="1"/>
    <col min="8446" max="8446" width="24.42578125" style="21" customWidth="1"/>
    <col min="8447" max="8447" width="17.140625" style="21" customWidth="1"/>
    <col min="8448" max="8448" width="15.28515625" style="21" customWidth="1"/>
    <col min="8449" max="8449" width="13.42578125" style="21" customWidth="1"/>
    <col min="8450" max="8451" width="12.7109375" style="21" customWidth="1"/>
    <col min="8452" max="8452" width="15" style="21" customWidth="1"/>
    <col min="8453" max="8453" width="16.7109375" style="21" customWidth="1"/>
    <col min="8454" max="8454" width="16.140625" style="21" customWidth="1"/>
    <col min="8455" max="8455" width="15.42578125" style="21" customWidth="1"/>
    <col min="8456" max="8456" width="15.7109375" style="21" customWidth="1"/>
    <col min="8457" max="8457" width="19.42578125" style="21" customWidth="1"/>
    <col min="8458" max="8458" width="15.7109375" style="21" customWidth="1"/>
    <col min="8459" max="8459" width="14.28515625" style="21" customWidth="1"/>
    <col min="8460" max="8460" width="15.7109375" style="21" customWidth="1"/>
    <col min="8461" max="8461" width="17.7109375" style="21" customWidth="1"/>
    <col min="8462" max="8462" width="19.7109375" style="21" customWidth="1"/>
    <col min="8463" max="8463" width="14.42578125" style="21" customWidth="1"/>
    <col min="8464" max="8699" width="8.7109375" style="21"/>
    <col min="8700" max="8700" width="12.140625" style="21" customWidth="1"/>
    <col min="8701" max="8701" width="30" style="21" customWidth="1"/>
    <col min="8702" max="8702" width="24.42578125" style="21" customWidth="1"/>
    <col min="8703" max="8703" width="17.140625" style="21" customWidth="1"/>
    <col min="8704" max="8704" width="15.28515625" style="21" customWidth="1"/>
    <col min="8705" max="8705" width="13.42578125" style="21" customWidth="1"/>
    <col min="8706" max="8707" width="12.7109375" style="21" customWidth="1"/>
    <col min="8708" max="8708" width="15" style="21" customWidth="1"/>
    <col min="8709" max="8709" width="16.7109375" style="21" customWidth="1"/>
    <col min="8710" max="8710" width="16.140625" style="21" customWidth="1"/>
    <col min="8711" max="8711" width="15.42578125" style="21" customWidth="1"/>
    <col min="8712" max="8712" width="15.7109375" style="21" customWidth="1"/>
    <col min="8713" max="8713" width="19.42578125" style="21" customWidth="1"/>
    <col min="8714" max="8714" width="15.7109375" style="21" customWidth="1"/>
    <col min="8715" max="8715" width="14.28515625" style="21" customWidth="1"/>
    <col min="8716" max="8716" width="15.7109375" style="21" customWidth="1"/>
    <col min="8717" max="8717" width="17.7109375" style="21" customWidth="1"/>
    <col min="8718" max="8718" width="19.7109375" style="21" customWidth="1"/>
    <col min="8719" max="8719" width="14.42578125" style="21" customWidth="1"/>
    <col min="8720" max="8955" width="8.7109375" style="21"/>
    <col min="8956" max="8956" width="12.140625" style="21" customWidth="1"/>
    <col min="8957" max="8957" width="30" style="21" customWidth="1"/>
    <col min="8958" max="8958" width="24.42578125" style="21" customWidth="1"/>
    <col min="8959" max="8959" width="17.140625" style="21" customWidth="1"/>
    <col min="8960" max="8960" width="15.28515625" style="21" customWidth="1"/>
    <col min="8961" max="8961" width="13.42578125" style="21" customWidth="1"/>
    <col min="8962" max="8963" width="12.7109375" style="21" customWidth="1"/>
    <col min="8964" max="8964" width="15" style="21" customWidth="1"/>
    <col min="8965" max="8965" width="16.7109375" style="21" customWidth="1"/>
    <col min="8966" max="8966" width="16.140625" style="21" customWidth="1"/>
    <col min="8967" max="8967" width="15.42578125" style="21" customWidth="1"/>
    <col min="8968" max="8968" width="15.7109375" style="21" customWidth="1"/>
    <col min="8969" max="8969" width="19.42578125" style="21" customWidth="1"/>
    <col min="8970" max="8970" width="15.7109375" style="21" customWidth="1"/>
    <col min="8971" max="8971" width="14.28515625" style="21" customWidth="1"/>
    <col min="8972" max="8972" width="15.7109375" style="21" customWidth="1"/>
    <col min="8973" max="8973" width="17.7109375" style="21" customWidth="1"/>
    <col min="8974" max="8974" width="19.7109375" style="21" customWidth="1"/>
    <col min="8975" max="8975" width="14.42578125" style="21" customWidth="1"/>
    <col min="8976" max="9211" width="8.7109375" style="21"/>
    <col min="9212" max="9212" width="12.140625" style="21" customWidth="1"/>
    <col min="9213" max="9213" width="30" style="21" customWidth="1"/>
    <col min="9214" max="9214" width="24.42578125" style="21" customWidth="1"/>
    <col min="9215" max="9215" width="17.140625" style="21" customWidth="1"/>
    <col min="9216" max="9216" width="15.28515625" style="21" customWidth="1"/>
    <col min="9217" max="9217" width="13.42578125" style="21" customWidth="1"/>
    <col min="9218" max="9219" width="12.7109375" style="21" customWidth="1"/>
    <col min="9220" max="9220" width="15" style="21" customWidth="1"/>
    <col min="9221" max="9221" width="16.7109375" style="21" customWidth="1"/>
    <col min="9222" max="9222" width="16.140625" style="21" customWidth="1"/>
    <col min="9223" max="9223" width="15.42578125" style="21" customWidth="1"/>
    <col min="9224" max="9224" width="15.7109375" style="21" customWidth="1"/>
    <col min="9225" max="9225" width="19.42578125" style="21" customWidth="1"/>
    <col min="9226" max="9226" width="15.7109375" style="21" customWidth="1"/>
    <col min="9227" max="9227" width="14.28515625" style="21" customWidth="1"/>
    <col min="9228" max="9228" width="15.7109375" style="21" customWidth="1"/>
    <col min="9229" max="9229" width="17.7109375" style="21" customWidth="1"/>
    <col min="9230" max="9230" width="19.7109375" style="21" customWidth="1"/>
    <col min="9231" max="9231" width="14.42578125" style="21" customWidth="1"/>
    <col min="9232" max="9467" width="8.7109375" style="21"/>
    <col min="9468" max="9468" width="12.140625" style="21" customWidth="1"/>
    <col min="9469" max="9469" width="30" style="21" customWidth="1"/>
    <col min="9470" max="9470" width="24.42578125" style="21" customWidth="1"/>
    <col min="9471" max="9471" width="17.140625" style="21" customWidth="1"/>
    <col min="9472" max="9472" width="15.28515625" style="21" customWidth="1"/>
    <col min="9473" max="9473" width="13.42578125" style="21" customWidth="1"/>
    <col min="9474" max="9475" width="12.7109375" style="21" customWidth="1"/>
    <col min="9476" max="9476" width="15" style="21" customWidth="1"/>
    <col min="9477" max="9477" width="16.7109375" style="21" customWidth="1"/>
    <col min="9478" max="9478" width="16.140625" style="21" customWidth="1"/>
    <col min="9479" max="9479" width="15.42578125" style="21" customWidth="1"/>
    <col min="9480" max="9480" width="15.7109375" style="21" customWidth="1"/>
    <col min="9481" max="9481" width="19.42578125" style="21" customWidth="1"/>
    <col min="9482" max="9482" width="15.7109375" style="21" customWidth="1"/>
    <col min="9483" max="9483" width="14.28515625" style="21" customWidth="1"/>
    <col min="9484" max="9484" width="15.7109375" style="21" customWidth="1"/>
    <col min="9485" max="9485" width="17.7109375" style="21" customWidth="1"/>
    <col min="9486" max="9486" width="19.7109375" style="21" customWidth="1"/>
    <col min="9487" max="9487" width="14.42578125" style="21" customWidth="1"/>
    <col min="9488" max="9723" width="8.7109375" style="21"/>
    <col min="9724" max="9724" width="12.140625" style="21" customWidth="1"/>
    <col min="9725" max="9725" width="30" style="21" customWidth="1"/>
    <col min="9726" max="9726" width="24.42578125" style="21" customWidth="1"/>
    <col min="9727" max="9727" width="17.140625" style="21" customWidth="1"/>
    <col min="9728" max="9728" width="15.28515625" style="21" customWidth="1"/>
    <col min="9729" max="9729" width="13.42578125" style="21" customWidth="1"/>
    <col min="9730" max="9731" width="12.7109375" style="21" customWidth="1"/>
    <col min="9732" max="9732" width="15" style="21" customWidth="1"/>
    <col min="9733" max="9733" width="16.7109375" style="21" customWidth="1"/>
    <col min="9734" max="9734" width="16.140625" style="21" customWidth="1"/>
    <col min="9735" max="9735" width="15.42578125" style="21" customWidth="1"/>
    <col min="9736" max="9736" width="15.7109375" style="21" customWidth="1"/>
    <col min="9737" max="9737" width="19.42578125" style="21" customWidth="1"/>
    <col min="9738" max="9738" width="15.7109375" style="21" customWidth="1"/>
    <col min="9739" max="9739" width="14.28515625" style="21" customWidth="1"/>
    <col min="9740" max="9740" width="15.7109375" style="21" customWidth="1"/>
    <col min="9741" max="9741" width="17.7109375" style="21" customWidth="1"/>
    <col min="9742" max="9742" width="19.7109375" style="21" customWidth="1"/>
    <col min="9743" max="9743" width="14.42578125" style="21" customWidth="1"/>
    <col min="9744" max="9979" width="8.7109375" style="21"/>
    <col min="9980" max="9980" width="12.140625" style="21" customWidth="1"/>
    <col min="9981" max="9981" width="30" style="21" customWidth="1"/>
    <col min="9982" max="9982" width="24.42578125" style="21" customWidth="1"/>
    <col min="9983" max="9983" width="17.140625" style="21" customWidth="1"/>
    <col min="9984" max="9984" width="15.28515625" style="21" customWidth="1"/>
    <col min="9985" max="9985" width="13.42578125" style="21" customWidth="1"/>
    <col min="9986" max="9987" width="12.7109375" style="21" customWidth="1"/>
    <col min="9988" max="9988" width="15" style="21" customWidth="1"/>
    <col min="9989" max="9989" width="16.7109375" style="21" customWidth="1"/>
    <col min="9990" max="9990" width="16.140625" style="21" customWidth="1"/>
    <col min="9991" max="9991" width="15.42578125" style="21" customWidth="1"/>
    <col min="9992" max="9992" width="15.7109375" style="21" customWidth="1"/>
    <col min="9993" max="9993" width="19.42578125" style="21" customWidth="1"/>
    <col min="9994" max="9994" width="15.7109375" style="21" customWidth="1"/>
    <col min="9995" max="9995" width="14.28515625" style="21" customWidth="1"/>
    <col min="9996" max="9996" width="15.7109375" style="21" customWidth="1"/>
    <col min="9997" max="9997" width="17.7109375" style="21" customWidth="1"/>
    <col min="9998" max="9998" width="19.7109375" style="21" customWidth="1"/>
    <col min="9999" max="9999" width="14.42578125" style="21" customWidth="1"/>
    <col min="10000" max="10235" width="8.7109375" style="21"/>
    <col min="10236" max="10236" width="12.140625" style="21" customWidth="1"/>
    <col min="10237" max="10237" width="30" style="21" customWidth="1"/>
    <col min="10238" max="10238" width="24.42578125" style="21" customWidth="1"/>
    <col min="10239" max="10239" width="17.140625" style="21" customWidth="1"/>
    <col min="10240" max="10240" width="15.28515625" style="21" customWidth="1"/>
    <col min="10241" max="10241" width="13.42578125" style="21" customWidth="1"/>
    <col min="10242" max="10243" width="12.7109375" style="21" customWidth="1"/>
    <col min="10244" max="10244" width="15" style="21" customWidth="1"/>
    <col min="10245" max="10245" width="16.7109375" style="21" customWidth="1"/>
    <col min="10246" max="10246" width="16.140625" style="21" customWidth="1"/>
    <col min="10247" max="10247" width="15.42578125" style="21" customWidth="1"/>
    <col min="10248" max="10248" width="15.7109375" style="21" customWidth="1"/>
    <col min="10249" max="10249" width="19.42578125" style="21" customWidth="1"/>
    <col min="10250" max="10250" width="15.7109375" style="21" customWidth="1"/>
    <col min="10251" max="10251" width="14.28515625" style="21" customWidth="1"/>
    <col min="10252" max="10252" width="15.7109375" style="21" customWidth="1"/>
    <col min="10253" max="10253" width="17.7109375" style="21" customWidth="1"/>
    <col min="10254" max="10254" width="19.7109375" style="21" customWidth="1"/>
    <col min="10255" max="10255" width="14.42578125" style="21" customWidth="1"/>
    <col min="10256" max="10491" width="8.7109375" style="21"/>
    <col min="10492" max="10492" width="12.140625" style="21" customWidth="1"/>
    <col min="10493" max="10493" width="30" style="21" customWidth="1"/>
    <col min="10494" max="10494" width="24.42578125" style="21" customWidth="1"/>
    <col min="10495" max="10495" width="17.140625" style="21" customWidth="1"/>
    <col min="10496" max="10496" width="15.28515625" style="21" customWidth="1"/>
    <col min="10497" max="10497" width="13.42578125" style="21" customWidth="1"/>
    <col min="10498" max="10499" width="12.7109375" style="21" customWidth="1"/>
    <col min="10500" max="10500" width="15" style="21" customWidth="1"/>
    <col min="10501" max="10501" width="16.7109375" style="21" customWidth="1"/>
    <col min="10502" max="10502" width="16.140625" style="21" customWidth="1"/>
    <col min="10503" max="10503" width="15.42578125" style="21" customWidth="1"/>
    <col min="10504" max="10504" width="15.7109375" style="21" customWidth="1"/>
    <col min="10505" max="10505" width="19.42578125" style="21" customWidth="1"/>
    <col min="10506" max="10506" width="15.7109375" style="21" customWidth="1"/>
    <col min="10507" max="10507" width="14.28515625" style="21" customWidth="1"/>
    <col min="10508" max="10508" width="15.7109375" style="21" customWidth="1"/>
    <col min="10509" max="10509" width="17.7109375" style="21" customWidth="1"/>
    <col min="10510" max="10510" width="19.7109375" style="21" customWidth="1"/>
    <col min="10511" max="10511" width="14.42578125" style="21" customWidth="1"/>
    <col min="10512" max="10747" width="8.7109375" style="21"/>
    <col min="10748" max="10748" width="12.140625" style="21" customWidth="1"/>
    <col min="10749" max="10749" width="30" style="21" customWidth="1"/>
    <col min="10750" max="10750" width="24.42578125" style="21" customWidth="1"/>
    <col min="10751" max="10751" width="17.140625" style="21" customWidth="1"/>
    <col min="10752" max="10752" width="15.28515625" style="21" customWidth="1"/>
    <col min="10753" max="10753" width="13.42578125" style="21" customWidth="1"/>
    <col min="10754" max="10755" width="12.7109375" style="21" customWidth="1"/>
    <col min="10756" max="10756" width="15" style="21" customWidth="1"/>
    <col min="10757" max="10757" width="16.7109375" style="21" customWidth="1"/>
    <col min="10758" max="10758" width="16.140625" style="21" customWidth="1"/>
    <col min="10759" max="10759" width="15.42578125" style="21" customWidth="1"/>
    <col min="10760" max="10760" width="15.7109375" style="21" customWidth="1"/>
    <col min="10761" max="10761" width="19.42578125" style="21" customWidth="1"/>
    <col min="10762" max="10762" width="15.7109375" style="21" customWidth="1"/>
    <col min="10763" max="10763" width="14.28515625" style="21" customWidth="1"/>
    <col min="10764" max="10764" width="15.7109375" style="21" customWidth="1"/>
    <col min="10765" max="10765" width="17.7109375" style="21" customWidth="1"/>
    <col min="10766" max="10766" width="19.7109375" style="21" customWidth="1"/>
    <col min="10767" max="10767" width="14.42578125" style="21" customWidth="1"/>
    <col min="10768" max="11003" width="8.7109375" style="21"/>
    <col min="11004" max="11004" width="12.140625" style="21" customWidth="1"/>
    <col min="11005" max="11005" width="30" style="21" customWidth="1"/>
    <col min="11006" max="11006" width="24.42578125" style="21" customWidth="1"/>
    <col min="11007" max="11007" width="17.140625" style="21" customWidth="1"/>
    <col min="11008" max="11008" width="15.28515625" style="21" customWidth="1"/>
    <col min="11009" max="11009" width="13.42578125" style="21" customWidth="1"/>
    <col min="11010" max="11011" width="12.7109375" style="21" customWidth="1"/>
    <col min="11012" max="11012" width="15" style="21" customWidth="1"/>
    <col min="11013" max="11013" width="16.7109375" style="21" customWidth="1"/>
    <col min="11014" max="11014" width="16.140625" style="21" customWidth="1"/>
    <col min="11015" max="11015" width="15.42578125" style="21" customWidth="1"/>
    <col min="11016" max="11016" width="15.7109375" style="21" customWidth="1"/>
    <col min="11017" max="11017" width="19.42578125" style="21" customWidth="1"/>
    <col min="11018" max="11018" width="15.7109375" style="21" customWidth="1"/>
    <col min="11019" max="11019" width="14.28515625" style="21" customWidth="1"/>
    <col min="11020" max="11020" width="15.7109375" style="21" customWidth="1"/>
    <col min="11021" max="11021" width="17.7109375" style="21" customWidth="1"/>
    <col min="11022" max="11022" width="19.7109375" style="21" customWidth="1"/>
    <col min="11023" max="11023" width="14.42578125" style="21" customWidth="1"/>
    <col min="11024" max="11259" width="8.7109375" style="21"/>
    <col min="11260" max="11260" width="12.140625" style="21" customWidth="1"/>
    <col min="11261" max="11261" width="30" style="21" customWidth="1"/>
    <col min="11262" max="11262" width="24.42578125" style="21" customWidth="1"/>
    <col min="11263" max="11263" width="17.140625" style="21" customWidth="1"/>
    <col min="11264" max="11264" width="15.28515625" style="21" customWidth="1"/>
    <col min="11265" max="11265" width="13.42578125" style="21" customWidth="1"/>
    <col min="11266" max="11267" width="12.7109375" style="21" customWidth="1"/>
    <col min="11268" max="11268" width="15" style="21" customWidth="1"/>
    <col min="11269" max="11269" width="16.7109375" style="21" customWidth="1"/>
    <col min="11270" max="11270" width="16.140625" style="21" customWidth="1"/>
    <col min="11271" max="11271" width="15.42578125" style="21" customWidth="1"/>
    <col min="11272" max="11272" width="15.7109375" style="21" customWidth="1"/>
    <col min="11273" max="11273" width="19.42578125" style="21" customWidth="1"/>
    <col min="11274" max="11274" width="15.7109375" style="21" customWidth="1"/>
    <col min="11275" max="11275" width="14.28515625" style="21" customWidth="1"/>
    <col min="11276" max="11276" width="15.7109375" style="21" customWidth="1"/>
    <col min="11277" max="11277" width="17.7109375" style="21" customWidth="1"/>
    <col min="11278" max="11278" width="19.7109375" style="21" customWidth="1"/>
    <col min="11279" max="11279" width="14.42578125" style="21" customWidth="1"/>
    <col min="11280" max="11515" width="8.7109375" style="21"/>
    <col min="11516" max="11516" width="12.140625" style="21" customWidth="1"/>
    <col min="11517" max="11517" width="30" style="21" customWidth="1"/>
    <col min="11518" max="11518" width="24.42578125" style="21" customWidth="1"/>
    <col min="11519" max="11519" width="17.140625" style="21" customWidth="1"/>
    <col min="11520" max="11520" width="15.28515625" style="21" customWidth="1"/>
    <col min="11521" max="11521" width="13.42578125" style="21" customWidth="1"/>
    <col min="11522" max="11523" width="12.7109375" style="21" customWidth="1"/>
    <col min="11524" max="11524" width="15" style="21" customWidth="1"/>
    <col min="11525" max="11525" width="16.7109375" style="21" customWidth="1"/>
    <col min="11526" max="11526" width="16.140625" style="21" customWidth="1"/>
    <col min="11527" max="11527" width="15.42578125" style="21" customWidth="1"/>
    <col min="11528" max="11528" width="15.7109375" style="21" customWidth="1"/>
    <col min="11529" max="11529" width="19.42578125" style="21" customWidth="1"/>
    <col min="11530" max="11530" width="15.7109375" style="21" customWidth="1"/>
    <col min="11531" max="11531" width="14.28515625" style="21" customWidth="1"/>
    <col min="11532" max="11532" width="15.7109375" style="21" customWidth="1"/>
    <col min="11533" max="11533" width="17.7109375" style="21" customWidth="1"/>
    <col min="11534" max="11534" width="19.7109375" style="21" customWidth="1"/>
    <col min="11535" max="11535" width="14.42578125" style="21" customWidth="1"/>
    <col min="11536" max="11771" width="8.7109375" style="21"/>
    <col min="11772" max="11772" width="12.140625" style="21" customWidth="1"/>
    <col min="11773" max="11773" width="30" style="21" customWidth="1"/>
    <col min="11774" max="11774" width="24.42578125" style="21" customWidth="1"/>
    <col min="11775" max="11775" width="17.140625" style="21" customWidth="1"/>
    <col min="11776" max="11776" width="15.28515625" style="21" customWidth="1"/>
    <col min="11777" max="11777" width="13.42578125" style="21" customWidth="1"/>
    <col min="11778" max="11779" width="12.7109375" style="21" customWidth="1"/>
    <col min="11780" max="11780" width="15" style="21" customWidth="1"/>
    <col min="11781" max="11781" width="16.7109375" style="21" customWidth="1"/>
    <col min="11782" max="11782" width="16.140625" style="21" customWidth="1"/>
    <col min="11783" max="11783" width="15.42578125" style="21" customWidth="1"/>
    <col min="11784" max="11784" width="15.7109375" style="21" customWidth="1"/>
    <col min="11785" max="11785" width="19.42578125" style="21" customWidth="1"/>
    <col min="11786" max="11786" width="15.7109375" style="21" customWidth="1"/>
    <col min="11787" max="11787" width="14.28515625" style="21" customWidth="1"/>
    <col min="11788" max="11788" width="15.7109375" style="21" customWidth="1"/>
    <col min="11789" max="11789" width="17.7109375" style="21" customWidth="1"/>
    <col min="11790" max="11790" width="19.7109375" style="21" customWidth="1"/>
    <col min="11791" max="11791" width="14.42578125" style="21" customWidth="1"/>
    <col min="11792" max="12027" width="8.7109375" style="21"/>
    <col min="12028" max="12028" width="12.140625" style="21" customWidth="1"/>
    <col min="12029" max="12029" width="30" style="21" customWidth="1"/>
    <col min="12030" max="12030" width="24.42578125" style="21" customWidth="1"/>
    <col min="12031" max="12031" width="17.140625" style="21" customWidth="1"/>
    <col min="12032" max="12032" width="15.28515625" style="21" customWidth="1"/>
    <col min="12033" max="12033" width="13.42578125" style="21" customWidth="1"/>
    <col min="12034" max="12035" width="12.7109375" style="21" customWidth="1"/>
    <col min="12036" max="12036" width="15" style="21" customWidth="1"/>
    <col min="12037" max="12037" width="16.7109375" style="21" customWidth="1"/>
    <col min="12038" max="12038" width="16.140625" style="21" customWidth="1"/>
    <col min="12039" max="12039" width="15.42578125" style="21" customWidth="1"/>
    <col min="12040" max="12040" width="15.7109375" style="21" customWidth="1"/>
    <col min="12041" max="12041" width="19.42578125" style="21" customWidth="1"/>
    <col min="12042" max="12042" width="15.7109375" style="21" customWidth="1"/>
    <col min="12043" max="12043" width="14.28515625" style="21" customWidth="1"/>
    <col min="12044" max="12044" width="15.7109375" style="21" customWidth="1"/>
    <col min="12045" max="12045" width="17.7109375" style="21" customWidth="1"/>
    <col min="12046" max="12046" width="19.7109375" style="21" customWidth="1"/>
    <col min="12047" max="12047" width="14.42578125" style="21" customWidth="1"/>
    <col min="12048" max="12283" width="8.7109375" style="21"/>
    <col min="12284" max="12284" width="12.140625" style="21" customWidth="1"/>
    <col min="12285" max="12285" width="30" style="21" customWidth="1"/>
    <col min="12286" max="12286" width="24.42578125" style="21" customWidth="1"/>
    <col min="12287" max="12287" width="17.140625" style="21" customWidth="1"/>
    <col min="12288" max="12288" width="15.28515625" style="21" customWidth="1"/>
    <col min="12289" max="12289" width="13.42578125" style="21" customWidth="1"/>
    <col min="12290" max="12291" width="12.7109375" style="21" customWidth="1"/>
    <col min="12292" max="12292" width="15" style="21" customWidth="1"/>
    <col min="12293" max="12293" width="16.7109375" style="21" customWidth="1"/>
    <col min="12294" max="12294" width="16.140625" style="21" customWidth="1"/>
    <col min="12295" max="12295" width="15.42578125" style="21" customWidth="1"/>
    <col min="12296" max="12296" width="15.7109375" style="21" customWidth="1"/>
    <col min="12297" max="12297" width="19.42578125" style="21" customWidth="1"/>
    <col min="12298" max="12298" width="15.7109375" style="21" customWidth="1"/>
    <col min="12299" max="12299" width="14.28515625" style="21" customWidth="1"/>
    <col min="12300" max="12300" width="15.7109375" style="21" customWidth="1"/>
    <col min="12301" max="12301" width="17.7109375" style="21" customWidth="1"/>
    <col min="12302" max="12302" width="19.7109375" style="21" customWidth="1"/>
    <col min="12303" max="12303" width="14.42578125" style="21" customWidth="1"/>
    <col min="12304" max="12539" width="8.7109375" style="21"/>
    <col min="12540" max="12540" width="12.140625" style="21" customWidth="1"/>
    <col min="12541" max="12541" width="30" style="21" customWidth="1"/>
    <col min="12542" max="12542" width="24.42578125" style="21" customWidth="1"/>
    <col min="12543" max="12543" width="17.140625" style="21" customWidth="1"/>
    <col min="12544" max="12544" width="15.28515625" style="21" customWidth="1"/>
    <col min="12545" max="12545" width="13.42578125" style="21" customWidth="1"/>
    <col min="12546" max="12547" width="12.7109375" style="21" customWidth="1"/>
    <col min="12548" max="12548" width="15" style="21" customWidth="1"/>
    <col min="12549" max="12549" width="16.7109375" style="21" customWidth="1"/>
    <col min="12550" max="12550" width="16.140625" style="21" customWidth="1"/>
    <col min="12551" max="12551" width="15.42578125" style="21" customWidth="1"/>
    <col min="12552" max="12552" width="15.7109375" style="21" customWidth="1"/>
    <col min="12553" max="12553" width="19.42578125" style="21" customWidth="1"/>
    <col min="12554" max="12554" width="15.7109375" style="21" customWidth="1"/>
    <col min="12555" max="12555" width="14.28515625" style="21" customWidth="1"/>
    <col min="12556" max="12556" width="15.7109375" style="21" customWidth="1"/>
    <col min="12557" max="12557" width="17.7109375" style="21" customWidth="1"/>
    <col min="12558" max="12558" width="19.7109375" style="21" customWidth="1"/>
    <col min="12559" max="12559" width="14.42578125" style="21" customWidth="1"/>
    <col min="12560" max="12795" width="8.7109375" style="21"/>
    <col min="12796" max="12796" width="12.140625" style="21" customWidth="1"/>
    <col min="12797" max="12797" width="30" style="21" customWidth="1"/>
    <col min="12798" max="12798" width="24.42578125" style="21" customWidth="1"/>
    <col min="12799" max="12799" width="17.140625" style="21" customWidth="1"/>
    <col min="12800" max="12800" width="15.28515625" style="21" customWidth="1"/>
    <col min="12801" max="12801" width="13.42578125" style="21" customWidth="1"/>
    <col min="12802" max="12803" width="12.7109375" style="21" customWidth="1"/>
    <col min="12804" max="12804" width="15" style="21" customWidth="1"/>
    <col min="12805" max="12805" width="16.7109375" style="21" customWidth="1"/>
    <col min="12806" max="12806" width="16.140625" style="21" customWidth="1"/>
    <col min="12807" max="12807" width="15.42578125" style="21" customWidth="1"/>
    <col min="12808" max="12808" width="15.7109375" style="21" customWidth="1"/>
    <col min="12809" max="12809" width="19.42578125" style="21" customWidth="1"/>
    <col min="12810" max="12810" width="15.7109375" style="21" customWidth="1"/>
    <col min="12811" max="12811" width="14.28515625" style="21" customWidth="1"/>
    <col min="12812" max="12812" width="15.7109375" style="21" customWidth="1"/>
    <col min="12813" max="12813" width="17.7109375" style="21" customWidth="1"/>
    <col min="12814" max="12814" width="19.7109375" style="21" customWidth="1"/>
    <col min="12815" max="12815" width="14.42578125" style="21" customWidth="1"/>
    <col min="12816" max="13051" width="8.7109375" style="21"/>
    <col min="13052" max="13052" width="12.140625" style="21" customWidth="1"/>
    <col min="13053" max="13053" width="30" style="21" customWidth="1"/>
    <col min="13054" max="13054" width="24.42578125" style="21" customWidth="1"/>
    <col min="13055" max="13055" width="17.140625" style="21" customWidth="1"/>
    <col min="13056" max="13056" width="15.28515625" style="21" customWidth="1"/>
    <col min="13057" max="13057" width="13.42578125" style="21" customWidth="1"/>
    <col min="13058" max="13059" width="12.7109375" style="21" customWidth="1"/>
    <col min="13060" max="13060" width="15" style="21" customWidth="1"/>
    <col min="13061" max="13061" width="16.7109375" style="21" customWidth="1"/>
    <col min="13062" max="13062" width="16.140625" style="21" customWidth="1"/>
    <col min="13063" max="13063" width="15.42578125" style="21" customWidth="1"/>
    <col min="13064" max="13064" width="15.7109375" style="21" customWidth="1"/>
    <col min="13065" max="13065" width="19.42578125" style="21" customWidth="1"/>
    <col min="13066" max="13066" width="15.7109375" style="21" customWidth="1"/>
    <col min="13067" max="13067" width="14.28515625" style="21" customWidth="1"/>
    <col min="13068" max="13068" width="15.7109375" style="21" customWidth="1"/>
    <col min="13069" max="13069" width="17.7109375" style="21" customWidth="1"/>
    <col min="13070" max="13070" width="19.7109375" style="21" customWidth="1"/>
    <col min="13071" max="13071" width="14.42578125" style="21" customWidth="1"/>
    <col min="13072" max="13307" width="8.7109375" style="21"/>
    <col min="13308" max="13308" width="12.140625" style="21" customWidth="1"/>
    <col min="13309" max="13309" width="30" style="21" customWidth="1"/>
    <col min="13310" max="13310" width="24.42578125" style="21" customWidth="1"/>
    <col min="13311" max="13311" width="17.140625" style="21" customWidth="1"/>
    <col min="13312" max="13312" width="15.28515625" style="21" customWidth="1"/>
    <col min="13313" max="13313" width="13.42578125" style="21" customWidth="1"/>
    <col min="13314" max="13315" width="12.7109375" style="21" customWidth="1"/>
    <col min="13316" max="13316" width="15" style="21" customWidth="1"/>
    <col min="13317" max="13317" width="16.7109375" style="21" customWidth="1"/>
    <col min="13318" max="13318" width="16.140625" style="21" customWidth="1"/>
    <col min="13319" max="13319" width="15.42578125" style="21" customWidth="1"/>
    <col min="13320" max="13320" width="15.7109375" style="21" customWidth="1"/>
    <col min="13321" max="13321" width="19.42578125" style="21" customWidth="1"/>
    <col min="13322" max="13322" width="15.7109375" style="21" customWidth="1"/>
    <col min="13323" max="13323" width="14.28515625" style="21" customWidth="1"/>
    <col min="13324" max="13324" width="15.7109375" style="21" customWidth="1"/>
    <col min="13325" max="13325" width="17.7109375" style="21" customWidth="1"/>
    <col min="13326" max="13326" width="19.7109375" style="21" customWidth="1"/>
    <col min="13327" max="13327" width="14.42578125" style="21" customWidth="1"/>
    <col min="13328" max="13563" width="8.7109375" style="21"/>
    <col min="13564" max="13564" width="12.140625" style="21" customWidth="1"/>
    <col min="13565" max="13565" width="30" style="21" customWidth="1"/>
    <col min="13566" max="13566" width="24.42578125" style="21" customWidth="1"/>
    <col min="13567" max="13567" width="17.140625" style="21" customWidth="1"/>
    <col min="13568" max="13568" width="15.28515625" style="21" customWidth="1"/>
    <col min="13569" max="13569" width="13.42578125" style="21" customWidth="1"/>
    <col min="13570" max="13571" width="12.7109375" style="21" customWidth="1"/>
    <col min="13572" max="13572" width="15" style="21" customWidth="1"/>
    <col min="13573" max="13573" width="16.7109375" style="21" customWidth="1"/>
    <col min="13574" max="13574" width="16.140625" style="21" customWidth="1"/>
    <col min="13575" max="13575" width="15.42578125" style="21" customWidth="1"/>
    <col min="13576" max="13576" width="15.7109375" style="21" customWidth="1"/>
    <col min="13577" max="13577" width="19.42578125" style="21" customWidth="1"/>
    <col min="13578" max="13578" width="15.7109375" style="21" customWidth="1"/>
    <col min="13579" max="13579" width="14.28515625" style="21" customWidth="1"/>
    <col min="13580" max="13580" width="15.7109375" style="21" customWidth="1"/>
    <col min="13581" max="13581" width="17.7109375" style="21" customWidth="1"/>
    <col min="13582" max="13582" width="19.7109375" style="21" customWidth="1"/>
    <col min="13583" max="13583" width="14.42578125" style="21" customWidth="1"/>
    <col min="13584" max="13819" width="8.7109375" style="21"/>
    <col min="13820" max="13820" width="12.140625" style="21" customWidth="1"/>
    <col min="13821" max="13821" width="30" style="21" customWidth="1"/>
    <col min="13822" max="13822" width="24.42578125" style="21" customWidth="1"/>
    <col min="13823" max="13823" width="17.140625" style="21" customWidth="1"/>
    <col min="13824" max="13824" width="15.28515625" style="21" customWidth="1"/>
    <col min="13825" max="13825" width="13.42578125" style="21" customWidth="1"/>
    <col min="13826" max="13827" width="12.7109375" style="21" customWidth="1"/>
    <col min="13828" max="13828" width="15" style="21" customWidth="1"/>
    <col min="13829" max="13829" width="16.7109375" style="21" customWidth="1"/>
    <col min="13830" max="13830" width="16.140625" style="21" customWidth="1"/>
    <col min="13831" max="13831" width="15.42578125" style="21" customWidth="1"/>
    <col min="13832" max="13832" width="15.7109375" style="21" customWidth="1"/>
    <col min="13833" max="13833" width="19.42578125" style="21" customWidth="1"/>
    <col min="13834" max="13834" width="15.7109375" style="21" customWidth="1"/>
    <col min="13835" max="13835" width="14.28515625" style="21" customWidth="1"/>
    <col min="13836" max="13836" width="15.7109375" style="21" customWidth="1"/>
    <col min="13837" max="13837" width="17.7109375" style="21" customWidth="1"/>
    <col min="13838" max="13838" width="19.7109375" style="21" customWidth="1"/>
    <col min="13839" max="13839" width="14.42578125" style="21" customWidth="1"/>
    <col min="13840" max="14075" width="8.7109375" style="21"/>
    <col min="14076" max="14076" width="12.140625" style="21" customWidth="1"/>
    <col min="14077" max="14077" width="30" style="21" customWidth="1"/>
    <col min="14078" max="14078" width="24.42578125" style="21" customWidth="1"/>
    <col min="14079" max="14079" width="17.140625" style="21" customWidth="1"/>
    <col min="14080" max="14080" width="15.28515625" style="21" customWidth="1"/>
    <col min="14081" max="14081" width="13.42578125" style="21" customWidth="1"/>
    <col min="14082" max="14083" width="12.7109375" style="21" customWidth="1"/>
    <col min="14084" max="14084" width="15" style="21" customWidth="1"/>
    <col min="14085" max="14085" width="16.7109375" style="21" customWidth="1"/>
    <col min="14086" max="14086" width="16.140625" style="21" customWidth="1"/>
    <col min="14087" max="14087" width="15.42578125" style="21" customWidth="1"/>
    <col min="14088" max="14088" width="15.7109375" style="21" customWidth="1"/>
    <col min="14089" max="14089" width="19.42578125" style="21" customWidth="1"/>
    <col min="14090" max="14090" width="15.7109375" style="21" customWidth="1"/>
    <col min="14091" max="14091" width="14.28515625" style="21" customWidth="1"/>
    <col min="14092" max="14092" width="15.7109375" style="21" customWidth="1"/>
    <col min="14093" max="14093" width="17.7109375" style="21" customWidth="1"/>
    <col min="14094" max="14094" width="19.7109375" style="21" customWidth="1"/>
    <col min="14095" max="14095" width="14.42578125" style="21" customWidth="1"/>
    <col min="14096" max="14331" width="8.7109375" style="21"/>
    <col min="14332" max="14332" width="12.140625" style="21" customWidth="1"/>
    <col min="14333" max="14333" width="30" style="21" customWidth="1"/>
    <col min="14334" max="14334" width="24.42578125" style="21" customWidth="1"/>
    <col min="14335" max="14335" width="17.140625" style="21" customWidth="1"/>
    <col min="14336" max="14336" width="15.28515625" style="21" customWidth="1"/>
    <col min="14337" max="14337" width="13.42578125" style="21" customWidth="1"/>
    <col min="14338" max="14339" width="12.7109375" style="21" customWidth="1"/>
    <col min="14340" max="14340" width="15" style="21" customWidth="1"/>
    <col min="14341" max="14341" width="16.7109375" style="21" customWidth="1"/>
    <col min="14342" max="14342" width="16.140625" style="21" customWidth="1"/>
    <col min="14343" max="14343" width="15.42578125" style="21" customWidth="1"/>
    <col min="14344" max="14344" width="15.7109375" style="21" customWidth="1"/>
    <col min="14345" max="14345" width="19.42578125" style="21" customWidth="1"/>
    <col min="14346" max="14346" width="15.7109375" style="21" customWidth="1"/>
    <col min="14347" max="14347" width="14.28515625" style="21" customWidth="1"/>
    <col min="14348" max="14348" width="15.7109375" style="21" customWidth="1"/>
    <col min="14349" max="14349" width="17.7109375" style="21" customWidth="1"/>
    <col min="14350" max="14350" width="19.7109375" style="21" customWidth="1"/>
    <col min="14351" max="14351" width="14.42578125" style="21" customWidth="1"/>
    <col min="14352" max="14587" width="8.7109375" style="21"/>
    <col min="14588" max="14588" width="12.140625" style="21" customWidth="1"/>
    <col min="14589" max="14589" width="30" style="21" customWidth="1"/>
    <col min="14590" max="14590" width="24.42578125" style="21" customWidth="1"/>
    <col min="14591" max="14591" width="17.140625" style="21" customWidth="1"/>
    <col min="14592" max="14592" width="15.28515625" style="21" customWidth="1"/>
    <col min="14593" max="14593" width="13.42578125" style="21" customWidth="1"/>
    <col min="14594" max="14595" width="12.7109375" style="21" customWidth="1"/>
    <col min="14596" max="14596" width="15" style="21" customWidth="1"/>
    <col min="14597" max="14597" width="16.7109375" style="21" customWidth="1"/>
    <col min="14598" max="14598" width="16.140625" style="21" customWidth="1"/>
    <col min="14599" max="14599" width="15.42578125" style="21" customWidth="1"/>
    <col min="14600" max="14600" width="15.7109375" style="21" customWidth="1"/>
    <col min="14601" max="14601" width="19.42578125" style="21" customWidth="1"/>
    <col min="14602" max="14602" width="15.7109375" style="21" customWidth="1"/>
    <col min="14603" max="14603" width="14.28515625" style="21" customWidth="1"/>
    <col min="14604" max="14604" width="15.7109375" style="21" customWidth="1"/>
    <col min="14605" max="14605" width="17.7109375" style="21" customWidth="1"/>
    <col min="14606" max="14606" width="19.7109375" style="21" customWidth="1"/>
    <col min="14607" max="14607" width="14.42578125" style="21" customWidth="1"/>
    <col min="14608" max="14843" width="8.7109375" style="21"/>
    <col min="14844" max="14844" width="12.140625" style="21" customWidth="1"/>
    <col min="14845" max="14845" width="30" style="21" customWidth="1"/>
    <col min="14846" max="14846" width="24.42578125" style="21" customWidth="1"/>
    <col min="14847" max="14847" width="17.140625" style="21" customWidth="1"/>
    <col min="14848" max="14848" width="15.28515625" style="21" customWidth="1"/>
    <col min="14849" max="14849" width="13.42578125" style="21" customWidth="1"/>
    <col min="14850" max="14851" width="12.7109375" style="21" customWidth="1"/>
    <col min="14852" max="14852" width="15" style="21" customWidth="1"/>
    <col min="14853" max="14853" width="16.7109375" style="21" customWidth="1"/>
    <col min="14854" max="14854" width="16.140625" style="21" customWidth="1"/>
    <col min="14855" max="14855" width="15.42578125" style="21" customWidth="1"/>
    <col min="14856" max="14856" width="15.7109375" style="21" customWidth="1"/>
    <col min="14857" max="14857" width="19.42578125" style="21" customWidth="1"/>
    <col min="14858" max="14858" width="15.7109375" style="21" customWidth="1"/>
    <col min="14859" max="14859" width="14.28515625" style="21" customWidth="1"/>
    <col min="14860" max="14860" width="15.7109375" style="21" customWidth="1"/>
    <col min="14861" max="14861" width="17.7109375" style="21" customWidth="1"/>
    <col min="14862" max="14862" width="19.7109375" style="21" customWidth="1"/>
    <col min="14863" max="14863" width="14.42578125" style="21" customWidth="1"/>
    <col min="14864" max="15099" width="8.7109375" style="21"/>
    <col min="15100" max="15100" width="12.140625" style="21" customWidth="1"/>
    <col min="15101" max="15101" width="30" style="21" customWidth="1"/>
    <col min="15102" max="15102" width="24.42578125" style="21" customWidth="1"/>
    <col min="15103" max="15103" width="17.140625" style="21" customWidth="1"/>
    <col min="15104" max="15104" width="15.28515625" style="21" customWidth="1"/>
    <col min="15105" max="15105" width="13.42578125" style="21" customWidth="1"/>
    <col min="15106" max="15107" width="12.7109375" style="21" customWidth="1"/>
    <col min="15108" max="15108" width="15" style="21" customWidth="1"/>
    <col min="15109" max="15109" width="16.7109375" style="21" customWidth="1"/>
    <col min="15110" max="15110" width="16.140625" style="21" customWidth="1"/>
    <col min="15111" max="15111" width="15.42578125" style="21" customWidth="1"/>
    <col min="15112" max="15112" width="15.7109375" style="21" customWidth="1"/>
    <col min="15113" max="15113" width="19.42578125" style="21" customWidth="1"/>
    <col min="15114" max="15114" width="15.7109375" style="21" customWidth="1"/>
    <col min="15115" max="15115" width="14.28515625" style="21" customWidth="1"/>
    <col min="15116" max="15116" width="15.7109375" style="21" customWidth="1"/>
    <col min="15117" max="15117" width="17.7109375" style="21" customWidth="1"/>
    <col min="15118" max="15118" width="19.7109375" style="21" customWidth="1"/>
    <col min="15119" max="15119" width="14.42578125" style="21" customWidth="1"/>
    <col min="15120" max="15355" width="8.7109375" style="21"/>
    <col min="15356" max="15356" width="12.140625" style="21" customWidth="1"/>
    <col min="15357" max="15357" width="30" style="21" customWidth="1"/>
    <col min="15358" max="15358" width="24.42578125" style="21" customWidth="1"/>
    <col min="15359" max="15359" width="17.140625" style="21" customWidth="1"/>
    <col min="15360" max="15360" width="15.28515625" style="21" customWidth="1"/>
    <col min="15361" max="15361" width="13.42578125" style="21" customWidth="1"/>
    <col min="15362" max="15363" width="12.7109375" style="21" customWidth="1"/>
    <col min="15364" max="15364" width="15" style="21" customWidth="1"/>
    <col min="15365" max="15365" width="16.7109375" style="21" customWidth="1"/>
    <col min="15366" max="15366" width="16.140625" style="21" customWidth="1"/>
    <col min="15367" max="15367" width="15.42578125" style="21" customWidth="1"/>
    <col min="15368" max="15368" width="15.7109375" style="21" customWidth="1"/>
    <col min="15369" max="15369" width="19.42578125" style="21" customWidth="1"/>
    <col min="15370" max="15370" width="15.7109375" style="21" customWidth="1"/>
    <col min="15371" max="15371" width="14.28515625" style="21" customWidth="1"/>
    <col min="15372" max="15372" width="15.7109375" style="21" customWidth="1"/>
    <col min="15373" max="15373" width="17.7109375" style="21" customWidth="1"/>
    <col min="15374" max="15374" width="19.7109375" style="21" customWidth="1"/>
    <col min="15375" max="15375" width="14.42578125" style="21" customWidth="1"/>
    <col min="15376" max="15611" width="8.7109375" style="21"/>
    <col min="15612" max="15612" width="12.140625" style="21" customWidth="1"/>
    <col min="15613" max="15613" width="30" style="21" customWidth="1"/>
    <col min="15614" max="15614" width="24.42578125" style="21" customWidth="1"/>
    <col min="15615" max="15615" width="17.140625" style="21" customWidth="1"/>
    <col min="15616" max="15616" width="15.28515625" style="21" customWidth="1"/>
    <col min="15617" max="15617" width="13.42578125" style="21" customWidth="1"/>
    <col min="15618" max="15619" width="12.7109375" style="21" customWidth="1"/>
    <col min="15620" max="15620" width="15" style="21" customWidth="1"/>
    <col min="15621" max="15621" width="16.7109375" style="21" customWidth="1"/>
    <col min="15622" max="15622" width="16.140625" style="21" customWidth="1"/>
    <col min="15623" max="15623" width="15.42578125" style="21" customWidth="1"/>
    <col min="15624" max="15624" width="15.7109375" style="21" customWidth="1"/>
    <col min="15625" max="15625" width="19.42578125" style="21" customWidth="1"/>
    <col min="15626" max="15626" width="15.7109375" style="21" customWidth="1"/>
    <col min="15627" max="15627" width="14.28515625" style="21" customWidth="1"/>
    <col min="15628" max="15628" width="15.7109375" style="21" customWidth="1"/>
    <col min="15629" max="15629" width="17.7109375" style="21" customWidth="1"/>
    <col min="15630" max="15630" width="19.7109375" style="21" customWidth="1"/>
    <col min="15631" max="15631" width="14.42578125" style="21" customWidth="1"/>
    <col min="15632" max="15867" width="8.7109375" style="21"/>
    <col min="15868" max="15868" width="12.140625" style="21" customWidth="1"/>
    <col min="15869" max="15869" width="30" style="21" customWidth="1"/>
    <col min="15870" max="15870" width="24.42578125" style="21" customWidth="1"/>
    <col min="15871" max="15871" width="17.140625" style="21" customWidth="1"/>
    <col min="15872" max="15872" width="15.28515625" style="21" customWidth="1"/>
    <col min="15873" max="15873" width="13.42578125" style="21" customWidth="1"/>
    <col min="15874" max="15875" width="12.7109375" style="21" customWidth="1"/>
    <col min="15876" max="15876" width="15" style="21" customWidth="1"/>
    <col min="15877" max="15877" width="16.7109375" style="21" customWidth="1"/>
    <col min="15878" max="15878" width="16.140625" style="21" customWidth="1"/>
    <col min="15879" max="15879" width="15.42578125" style="21" customWidth="1"/>
    <col min="15880" max="15880" width="15.7109375" style="21" customWidth="1"/>
    <col min="15881" max="15881" width="19.42578125" style="21" customWidth="1"/>
    <col min="15882" max="15882" width="15.7109375" style="21" customWidth="1"/>
    <col min="15883" max="15883" width="14.28515625" style="21" customWidth="1"/>
    <col min="15884" max="15884" width="15.7109375" style="21" customWidth="1"/>
    <col min="15885" max="15885" width="17.7109375" style="21" customWidth="1"/>
    <col min="15886" max="15886" width="19.7109375" style="21" customWidth="1"/>
    <col min="15887" max="15887" width="14.42578125" style="21" customWidth="1"/>
    <col min="15888" max="16123" width="8.7109375" style="21"/>
    <col min="16124" max="16124" width="12.140625" style="21" customWidth="1"/>
    <col min="16125" max="16125" width="30" style="21" customWidth="1"/>
    <col min="16126" max="16126" width="24.42578125" style="21" customWidth="1"/>
    <col min="16127" max="16127" width="17.140625" style="21" customWidth="1"/>
    <col min="16128" max="16128" width="15.28515625" style="21" customWidth="1"/>
    <col min="16129" max="16129" width="13.42578125" style="21" customWidth="1"/>
    <col min="16130" max="16131" width="12.7109375" style="21" customWidth="1"/>
    <col min="16132" max="16132" width="15" style="21" customWidth="1"/>
    <col min="16133" max="16133" width="16.7109375" style="21" customWidth="1"/>
    <col min="16134" max="16134" width="16.140625" style="21" customWidth="1"/>
    <col min="16135" max="16135" width="15.42578125" style="21" customWidth="1"/>
    <col min="16136" max="16136" width="15.7109375" style="21" customWidth="1"/>
    <col min="16137" max="16137" width="19.42578125" style="21" customWidth="1"/>
    <col min="16138" max="16138" width="15.7109375" style="21" customWidth="1"/>
    <col min="16139" max="16139" width="14.28515625" style="21" customWidth="1"/>
    <col min="16140" max="16140" width="15.7109375" style="21" customWidth="1"/>
    <col min="16141" max="16141" width="17.7109375" style="21" customWidth="1"/>
    <col min="16142" max="16142" width="19.7109375" style="21" customWidth="1"/>
    <col min="16143" max="16143" width="14.42578125" style="21" customWidth="1"/>
    <col min="16144" max="16381" width="8.7109375" style="21"/>
    <col min="16382" max="16384" width="8.7109375" style="21" customWidth="1"/>
  </cols>
  <sheetData>
    <row r="1" spans="2:22" ht="97.8" customHeight="1" x14ac:dyDescent="0.3">
      <c r="B1" s="64"/>
      <c r="C1" s="20"/>
      <c r="D1" s="20"/>
      <c r="E1" s="20"/>
      <c r="F1" s="71" t="s">
        <v>74</v>
      </c>
      <c r="G1" s="72"/>
      <c r="H1" s="72"/>
      <c r="I1" s="72"/>
      <c r="J1" s="69" t="s">
        <v>80</v>
      </c>
      <c r="K1" s="70"/>
      <c r="L1" s="70"/>
      <c r="M1" s="70"/>
      <c r="N1" s="70"/>
      <c r="O1" s="70"/>
      <c r="P1" s="70"/>
      <c r="Q1" s="70"/>
      <c r="R1" s="70"/>
      <c r="S1" s="70"/>
      <c r="T1" s="70"/>
      <c r="U1" s="70"/>
    </row>
    <row r="2" spans="2:22" ht="22.2" customHeight="1" x14ac:dyDescent="0.3">
      <c r="B2" s="20"/>
      <c r="C2" s="20"/>
      <c r="D2" s="20"/>
      <c r="E2" s="20"/>
      <c r="F2" s="68" t="s">
        <v>75</v>
      </c>
      <c r="G2" s="68"/>
      <c r="H2" s="68"/>
      <c r="I2" s="68"/>
      <c r="J2" s="68"/>
    </row>
    <row r="3" spans="2:22" ht="27.6" customHeight="1" thickBot="1" x14ac:dyDescent="0.3">
      <c r="B3" s="67" t="s">
        <v>73</v>
      </c>
      <c r="C3" s="67"/>
      <c r="D3" s="67"/>
      <c r="E3" s="67"/>
      <c r="F3" s="52"/>
      <c r="G3" s="52"/>
      <c r="H3" s="52"/>
    </row>
    <row r="4" spans="2:22" ht="29.25" customHeight="1" thickBot="1" x14ac:dyDescent="0.35">
      <c r="B4" s="76" t="s">
        <v>61</v>
      </c>
      <c r="C4" s="77"/>
      <c r="D4" s="77"/>
      <c r="E4" s="77"/>
      <c r="F4" s="77"/>
      <c r="G4" s="78"/>
      <c r="H4" s="82"/>
      <c r="I4" s="82"/>
      <c r="J4" s="82"/>
      <c r="K4" s="82"/>
      <c r="L4" s="83"/>
      <c r="M4" s="26"/>
      <c r="N4" s="26"/>
      <c r="O4" s="26"/>
      <c r="P4" s="27"/>
      <c r="R4" s="22"/>
      <c r="S4" s="23"/>
      <c r="T4" s="23"/>
      <c r="U4" s="23"/>
      <c r="V4" s="24">
        <v>0.17249999999999999</v>
      </c>
    </row>
    <row r="5" spans="2:22" ht="11.25" customHeight="1" x14ac:dyDescent="0.3">
      <c r="B5" s="28"/>
      <c r="C5" s="28"/>
      <c r="D5" s="28"/>
      <c r="E5" s="28"/>
      <c r="F5" s="28"/>
      <c r="G5" s="28"/>
      <c r="H5" s="28"/>
      <c r="I5" s="26"/>
      <c r="J5" s="26"/>
      <c r="K5" s="26"/>
      <c r="L5" s="26"/>
      <c r="M5" s="26"/>
      <c r="N5" s="26"/>
      <c r="O5" s="26"/>
      <c r="R5" s="22"/>
      <c r="S5" s="23"/>
      <c r="T5" s="23"/>
      <c r="U5" s="23"/>
      <c r="V5" s="24">
        <v>0.18890000000000001</v>
      </c>
    </row>
    <row r="6" spans="2:22" ht="14.1" customHeight="1" x14ac:dyDescent="0.3">
      <c r="B6" s="79" t="s">
        <v>60</v>
      </c>
      <c r="C6" s="79"/>
      <c r="D6" s="79"/>
      <c r="E6" s="79"/>
      <c r="F6" s="79"/>
      <c r="G6" s="79"/>
      <c r="H6" s="79"/>
      <c r="I6" s="79"/>
      <c r="J6" s="79"/>
      <c r="K6" s="79"/>
      <c r="L6" s="79"/>
      <c r="M6" s="79"/>
      <c r="N6" s="79"/>
      <c r="O6" s="79"/>
      <c r="R6" s="22"/>
      <c r="S6" s="23"/>
      <c r="T6" s="23"/>
      <c r="U6" s="23"/>
      <c r="V6" s="24">
        <v>0.20019999999999999</v>
      </c>
    </row>
    <row r="7" spans="2:22" ht="18" customHeight="1" x14ac:dyDescent="0.25">
      <c r="B7" s="80" t="s">
        <v>33</v>
      </c>
      <c r="C7" s="81"/>
      <c r="D7" s="81"/>
      <c r="E7" s="81"/>
      <c r="F7" s="81"/>
      <c r="G7" s="81"/>
      <c r="H7" s="29" t="s">
        <v>32</v>
      </c>
      <c r="I7" s="30">
        <f>+IF(H7="Biudžetinė",0.0014,IF(H7="Verslo įm. ir kt.",0.0046,IF(H7="Kitos organizacijos**",0.003,0)))</f>
        <v>1.4E-3</v>
      </c>
      <c r="K7" s="31"/>
      <c r="L7" s="25"/>
      <c r="M7" s="25"/>
      <c r="N7" s="25"/>
      <c r="O7" s="32"/>
      <c r="R7" s="33"/>
      <c r="S7" s="23"/>
      <c r="T7" s="23"/>
      <c r="U7" s="23"/>
    </row>
    <row r="8" spans="2:22" ht="3" customHeight="1" x14ac:dyDescent="0.25">
      <c r="I8" s="31"/>
    </row>
    <row r="9" spans="2:22" ht="60.75" customHeight="1" x14ac:dyDescent="0.25">
      <c r="B9" s="73" t="s">
        <v>34</v>
      </c>
      <c r="C9" s="73" t="s">
        <v>51</v>
      </c>
      <c r="D9" s="73" t="s">
        <v>52</v>
      </c>
      <c r="E9" s="73" t="s">
        <v>63</v>
      </c>
      <c r="F9" s="73" t="s">
        <v>83</v>
      </c>
      <c r="G9" s="73" t="s">
        <v>65</v>
      </c>
      <c r="H9" s="84" t="s">
        <v>84</v>
      </c>
      <c r="I9" s="73" t="s">
        <v>64</v>
      </c>
      <c r="J9" s="91" t="s">
        <v>77</v>
      </c>
      <c r="K9" s="91" t="s">
        <v>53</v>
      </c>
      <c r="L9" s="91" t="s">
        <v>70</v>
      </c>
      <c r="M9" s="91" t="s">
        <v>71</v>
      </c>
      <c r="N9" s="73" t="s">
        <v>88</v>
      </c>
      <c r="O9" s="73" t="s">
        <v>85</v>
      </c>
      <c r="P9" s="73" t="s">
        <v>0</v>
      </c>
      <c r="Q9" s="73" t="s">
        <v>1</v>
      </c>
      <c r="R9" s="73" t="s">
        <v>2</v>
      </c>
      <c r="S9" s="73" t="s">
        <v>86</v>
      </c>
      <c r="T9" s="73" t="s">
        <v>87</v>
      </c>
      <c r="U9" s="73" t="s">
        <v>50</v>
      </c>
      <c r="V9" s="73" t="s">
        <v>49</v>
      </c>
    </row>
    <row r="10" spans="2:22" ht="18" customHeight="1" x14ac:dyDescent="0.25">
      <c r="B10" s="74"/>
      <c r="C10" s="74"/>
      <c r="D10" s="74"/>
      <c r="E10" s="74"/>
      <c r="F10" s="74"/>
      <c r="G10" s="74"/>
      <c r="H10" s="85"/>
      <c r="I10" s="74"/>
      <c r="J10" s="91"/>
      <c r="K10" s="91"/>
      <c r="L10" s="91"/>
      <c r="M10" s="91"/>
      <c r="N10" s="74"/>
      <c r="O10" s="74"/>
      <c r="P10" s="74"/>
      <c r="Q10" s="74"/>
      <c r="R10" s="74"/>
      <c r="S10" s="74"/>
      <c r="T10" s="74"/>
      <c r="U10" s="74"/>
      <c r="V10" s="74"/>
    </row>
    <row r="11" spans="2:22" ht="30" customHeight="1" x14ac:dyDescent="0.25">
      <c r="B11" s="75"/>
      <c r="C11" s="75"/>
      <c r="D11" s="75"/>
      <c r="E11" s="75"/>
      <c r="F11" s="75"/>
      <c r="G11" s="75"/>
      <c r="H11" s="86"/>
      <c r="I11" s="75"/>
      <c r="J11" s="91"/>
      <c r="K11" s="91"/>
      <c r="L11" s="91"/>
      <c r="M11" s="91"/>
      <c r="N11" s="75"/>
      <c r="O11" s="75"/>
      <c r="P11" s="75"/>
      <c r="Q11" s="75"/>
      <c r="R11" s="75"/>
      <c r="S11" s="75"/>
      <c r="T11" s="75"/>
      <c r="U11" s="75"/>
      <c r="V11" s="75"/>
    </row>
    <row r="12" spans="2:22" ht="15" customHeight="1" x14ac:dyDescent="0.25">
      <c r="B12" s="35">
        <v>1</v>
      </c>
      <c r="C12" s="35">
        <v>2</v>
      </c>
      <c r="D12" s="35">
        <v>3</v>
      </c>
      <c r="E12" s="35">
        <v>4</v>
      </c>
      <c r="F12" s="35">
        <v>5</v>
      </c>
      <c r="G12" s="35">
        <v>6</v>
      </c>
      <c r="H12" s="35">
        <v>7</v>
      </c>
      <c r="I12" s="36" t="s">
        <v>66</v>
      </c>
      <c r="J12" s="35">
        <v>9</v>
      </c>
      <c r="K12" s="35">
        <v>10</v>
      </c>
      <c r="L12" s="35">
        <v>11</v>
      </c>
      <c r="M12" s="35">
        <v>12</v>
      </c>
      <c r="N12" s="35" t="s">
        <v>67</v>
      </c>
      <c r="O12" s="34">
        <v>14</v>
      </c>
      <c r="P12" s="34">
        <v>15</v>
      </c>
      <c r="Q12" s="34">
        <v>16</v>
      </c>
      <c r="R12" s="34">
        <v>17</v>
      </c>
      <c r="S12" s="34">
        <v>18</v>
      </c>
      <c r="T12" s="34" t="s">
        <v>68</v>
      </c>
      <c r="U12" s="34" t="s">
        <v>69</v>
      </c>
      <c r="V12" s="34">
        <v>21</v>
      </c>
    </row>
    <row r="13" spans="2:22" ht="55.5" customHeight="1" x14ac:dyDescent="0.25">
      <c r="B13" s="37" t="s">
        <v>42</v>
      </c>
      <c r="C13" s="37" t="s">
        <v>36</v>
      </c>
      <c r="D13" s="37" t="s">
        <v>40</v>
      </c>
      <c r="E13" s="38" t="s">
        <v>48</v>
      </c>
      <c r="F13" s="29">
        <v>3</v>
      </c>
      <c r="G13" s="38" t="s">
        <v>37</v>
      </c>
      <c r="H13" s="37"/>
      <c r="I13" s="39">
        <v>36</v>
      </c>
      <c r="J13" s="39">
        <f>13*186</f>
        <v>2418</v>
      </c>
      <c r="K13" s="39"/>
      <c r="L13" s="63"/>
      <c r="M13" s="40">
        <f t="shared" ref="M13:M26" si="0">(+J13+K13)*L13</f>
        <v>0</v>
      </c>
      <c r="N13" s="40">
        <f>ROUND(J13+K13+M13,2)</f>
        <v>2418</v>
      </c>
      <c r="O13" s="19">
        <f t="shared" ref="O13:O26" si="1">ROUND(IF($I$7=0%,0,(IF(G13="Terminuota",(1+$I$7+0.0203)*(J13+K13+M13),(1+$I$7+0.0131)*(J13+K13+M13)))),2)</f>
        <v>2470.4699999999998</v>
      </c>
      <c r="P13" s="41">
        <v>5</v>
      </c>
      <c r="Q13" s="42">
        <v>20</v>
      </c>
      <c r="R13" s="43">
        <f>IF(OR(P13="",Q13=""),"",VLOOKUP(CONCATENATE(P13," dienų darbo savaitė"),'Atostogų išmokų FN'!$A$7:$AH$8,Q13-16)/100)</f>
        <v>8.6300000000000002E-2</v>
      </c>
      <c r="S13" s="44">
        <f t="shared" ref="S13:S26" si="2">IF(O13=0,0,ROUND((O13*R13),2))</f>
        <v>213.2</v>
      </c>
      <c r="T13" s="45">
        <f>SUM(O13+S13)</f>
        <v>2683.6699999999996</v>
      </c>
      <c r="U13" s="45">
        <f t="shared" ref="U13:U26" si="3">SUM(F13*I13*T13)</f>
        <v>289836.36</v>
      </c>
      <c r="V13" s="46" t="s">
        <v>81</v>
      </c>
    </row>
    <row r="14" spans="2:22" ht="52.8" x14ac:dyDescent="0.25">
      <c r="B14" s="37" t="s">
        <v>43</v>
      </c>
      <c r="C14" s="37" t="s">
        <v>36</v>
      </c>
      <c r="D14" s="37" t="s">
        <v>40</v>
      </c>
      <c r="E14" s="38" t="s">
        <v>38</v>
      </c>
      <c r="F14" s="29">
        <v>1</v>
      </c>
      <c r="G14" s="38" t="s">
        <v>37</v>
      </c>
      <c r="H14" s="37" t="s">
        <v>45</v>
      </c>
      <c r="I14" s="39">
        <v>8</v>
      </c>
      <c r="J14" s="39"/>
      <c r="K14" s="39">
        <f>9*186*0.2</f>
        <v>334.8</v>
      </c>
      <c r="L14" s="63">
        <v>0.05</v>
      </c>
      <c r="M14" s="40">
        <f t="shared" si="0"/>
        <v>16.740000000000002</v>
      </c>
      <c r="N14" s="40">
        <f t="shared" ref="N14:N26" si="4">ROUND(J14+K14+M14,2)</f>
        <v>351.54</v>
      </c>
      <c r="O14" s="19">
        <f t="shared" si="1"/>
        <v>359.17</v>
      </c>
      <c r="P14" s="41">
        <v>5</v>
      </c>
      <c r="Q14" s="42">
        <v>32</v>
      </c>
      <c r="R14" s="43">
        <f>IF(OR(P14="",Q14=""),"",VLOOKUP(CONCATENATE(P14," dienų darbo savaitė"),'Atostogų išmokų FN'!$A$7:$AH$8,Q14-16)/100)</f>
        <v>0.14990000000000001</v>
      </c>
      <c r="S14" s="44">
        <f t="shared" si="2"/>
        <v>53.84</v>
      </c>
      <c r="T14" s="45">
        <f t="shared" ref="T14:T26" si="5">SUM(O14+S14)</f>
        <v>413.01</v>
      </c>
      <c r="U14" s="45">
        <f t="shared" si="3"/>
        <v>3304.08</v>
      </c>
      <c r="V14" s="62" t="s">
        <v>82</v>
      </c>
    </row>
    <row r="15" spans="2:22" x14ac:dyDescent="0.25">
      <c r="B15" s="37" t="s">
        <v>44</v>
      </c>
      <c r="C15" s="37" t="s">
        <v>39</v>
      </c>
      <c r="D15" s="37" t="s">
        <v>41</v>
      </c>
      <c r="E15" s="38" t="s">
        <v>47</v>
      </c>
      <c r="F15" s="29">
        <v>1</v>
      </c>
      <c r="G15" s="38" t="s">
        <v>35</v>
      </c>
      <c r="H15" s="37" t="s">
        <v>46</v>
      </c>
      <c r="I15" s="39">
        <v>10</v>
      </c>
      <c r="J15" s="39">
        <f>9*186</f>
        <v>1674</v>
      </c>
      <c r="K15" s="39">
        <f>9*186*0.2</f>
        <v>334.8</v>
      </c>
      <c r="L15" s="63">
        <v>0.05</v>
      </c>
      <c r="M15" s="40">
        <f t="shared" si="0"/>
        <v>100.44</v>
      </c>
      <c r="N15" s="40">
        <f t="shared" si="4"/>
        <v>2109.2399999999998</v>
      </c>
      <c r="O15" s="19">
        <f t="shared" si="1"/>
        <v>2139.8200000000002</v>
      </c>
      <c r="P15" s="41">
        <v>5</v>
      </c>
      <c r="Q15" s="42">
        <v>20</v>
      </c>
      <c r="R15" s="43">
        <f>IF(OR(P15="",Q15=""),"",VLOOKUP(CONCATENATE(P15," dienų darbo savaitė"),'Atostogų išmokų FN'!$A$7:$AH$8,Q15-16)/100)</f>
        <v>8.6300000000000002E-2</v>
      </c>
      <c r="S15" s="44">
        <f t="shared" si="2"/>
        <v>184.67</v>
      </c>
      <c r="T15" s="45">
        <f t="shared" si="5"/>
        <v>2324.4900000000002</v>
      </c>
      <c r="U15" s="45">
        <f t="shared" si="3"/>
        <v>23244.9</v>
      </c>
      <c r="V15" s="47"/>
    </row>
    <row r="16" spans="2:22" x14ac:dyDescent="0.25">
      <c r="B16" s="37"/>
      <c r="C16" s="37"/>
      <c r="D16" s="37"/>
      <c r="E16" s="38"/>
      <c r="F16" s="38"/>
      <c r="G16" s="38"/>
      <c r="H16" s="37"/>
      <c r="I16" s="39"/>
      <c r="J16" s="39"/>
      <c r="K16" s="39"/>
      <c r="L16" s="63"/>
      <c r="M16" s="40">
        <f t="shared" si="0"/>
        <v>0</v>
      </c>
      <c r="N16" s="40">
        <f t="shared" si="4"/>
        <v>0</v>
      </c>
      <c r="O16" s="19">
        <f t="shared" si="1"/>
        <v>0</v>
      </c>
      <c r="P16" s="41"/>
      <c r="Q16" s="42"/>
      <c r="R16" s="43" t="str">
        <f>IF(OR(P16="",Q16=""),"",VLOOKUP(CONCATENATE(P16," dienų darbo savaitė"),'Atostogų išmokų FN'!$A$7:$AH$8,Q16-16)/100)</f>
        <v/>
      </c>
      <c r="S16" s="44">
        <f t="shared" si="2"/>
        <v>0</v>
      </c>
      <c r="T16" s="45">
        <f t="shared" si="5"/>
        <v>0</v>
      </c>
      <c r="U16" s="45">
        <f t="shared" si="3"/>
        <v>0</v>
      </c>
      <c r="V16" s="47"/>
    </row>
    <row r="17" spans="2:22" x14ac:dyDescent="0.25">
      <c r="B17" s="37"/>
      <c r="C17" s="37"/>
      <c r="D17" s="37"/>
      <c r="E17" s="38"/>
      <c r="G17" s="38"/>
      <c r="H17" s="37"/>
      <c r="I17" s="39"/>
      <c r="J17" s="39"/>
      <c r="K17" s="39"/>
      <c r="L17" s="63"/>
      <c r="M17" s="40">
        <f t="shared" si="0"/>
        <v>0</v>
      </c>
      <c r="N17" s="40">
        <f t="shared" si="4"/>
        <v>0</v>
      </c>
      <c r="O17" s="19">
        <f t="shared" si="1"/>
        <v>0</v>
      </c>
      <c r="P17" s="41"/>
      <c r="Q17" s="42"/>
      <c r="R17" s="43" t="str">
        <f>IF(OR(P17="",Q17=""),"",VLOOKUP(CONCATENATE(P17," dienų darbo savaitė"),'Atostogų išmokų FN'!$A$7:$AH$8,Q17-16)/100)</f>
        <v/>
      </c>
      <c r="S17" s="44">
        <f t="shared" si="2"/>
        <v>0</v>
      </c>
      <c r="T17" s="45">
        <f t="shared" si="5"/>
        <v>0</v>
      </c>
      <c r="U17" s="45">
        <f t="shared" si="3"/>
        <v>0</v>
      </c>
      <c r="V17" s="47"/>
    </row>
    <row r="18" spans="2:22" x14ac:dyDescent="0.25">
      <c r="B18" s="37"/>
      <c r="C18" s="37"/>
      <c r="D18" s="37"/>
      <c r="E18" s="38"/>
      <c r="F18" s="38"/>
      <c r="G18" s="38"/>
      <c r="H18" s="37"/>
      <c r="I18" s="39"/>
      <c r="J18" s="39"/>
      <c r="K18" s="39"/>
      <c r="L18" s="63"/>
      <c r="M18" s="40">
        <f t="shared" si="0"/>
        <v>0</v>
      </c>
      <c r="N18" s="40">
        <f t="shared" si="4"/>
        <v>0</v>
      </c>
      <c r="O18" s="19">
        <f t="shared" si="1"/>
        <v>0</v>
      </c>
      <c r="P18" s="41"/>
      <c r="Q18" s="42"/>
      <c r="R18" s="43" t="str">
        <f>IF(OR(P18="",Q18=""),"",VLOOKUP(CONCATENATE(P18," dienų darbo savaitė"),'Atostogų išmokų FN'!$A$7:$AH$8,Q18-16)/100)</f>
        <v/>
      </c>
      <c r="S18" s="44">
        <f t="shared" si="2"/>
        <v>0</v>
      </c>
      <c r="T18" s="45">
        <f t="shared" si="5"/>
        <v>0</v>
      </c>
      <c r="U18" s="45">
        <f t="shared" si="3"/>
        <v>0</v>
      </c>
      <c r="V18" s="47"/>
    </row>
    <row r="19" spans="2:22" x14ac:dyDescent="0.25">
      <c r="B19" s="37"/>
      <c r="C19" s="37"/>
      <c r="D19" s="37"/>
      <c r="E19" s="38"/>
      <c r="F19" s="38"/>
      <c r="G19" s="38"/>
      <c r="H19" s="37"/>
      <c r="I19" s="39"/>
      <c r="J19" s="39"/>
      <c r="K19" s="39"/>
      <c r="L19" s="63"/>
      <c r="M19" s="40">
        <f t="shared" si="0"/>
        <v>0</v>
      </c>
      <c r="N19" s="40">
        <f t="shared" si="4"/>
        <v>0</v>
      </c>
      <c r="O19" s="19">
        <f t="shared" si="1"/>
        <v>0</v>
      </c>
      <c r="P19" s="41"/>
      <c r="Q19" s="42"/>
      <c r="R19" s="43" t="str">
        <f>IF(OR(P19="",Q19=""),"",VLOOKUP(CONCATENATE(P19," dienų darbo savaitė"),'Atostogų išmokų FN'!$A$7:$AH$8,Q19-16)/100)</f>
        <v/>
      </c>
      <c r="S19" s="44">
        <f t="shared" si="2"/>
        <v>0</v>
      </c>
      <c r="T19" s="45">
        <f t="shared" si="5"/>
        <v>0</v>
      </c>
      <c r="U19" s="45">
        <f t="shared" si="3"/>
        <v>0</v>
      </c>
      <c r="V19" s="47"/>
    </row>
    <row r="20" spans="2:22" x14ac:dyDescent="0.25">
      <c r="B20" s="37"/>
      <c r="C20" s="37"/>
      <c r="D20" s="37"/>
      <c r="F20" s="38"/>
      <c r="G20" s="38"/>
      <c r="H20" s="37"/>
      <c r="I20" s="39"/>
      <c r="J20" s="39"/>
      <c r="K20" s="39"/>
      <c r="L20" s="63"/>
      <c r="M20" s="40">
        <f t="shared" si="0"/>
        <v>0</v>
      </c>
      <c r="N20" s="40">
        <f t="shared" si="4"/>
        <v>0</v>
      </c>
      <c r="O20" s="19">
        <f t="shared" si="1"/>
        <v>0</v>
      </c>
      <c r="P20" s="41"/>
      <c r="Q20" s="42"/>
      <c r="R20" s="43" t="str">
        <f>IF(OR(P20="",Q20=""),"",VLOOKUP(CONCATENATE(P20," dienų darbo savaitė"),'Atostogų išmokų FN'!$A$7:$AH$8,Q20-16)/100)</f>
        <v/>
      </c>
      <c r="S20" s="44">
        <f t="shared" si="2"/>
        <v>0</v>
      </c>
      <c r="T20" s="45">
        <f t="shared" si="5"/>
        <v>0</v>
      </c>
      <c r="U20" s="45">
        <f t="shared" si="3"/>
        <v>0</v>
      </c>
      <c r="V20" s="47"/>
    </row>
    <row r="21" spans="2:22" x14ac:dyDescent="0.25">
      <c r="B21" s="37"/>
      <c r="C21" s="37"/>
      <c r="D21" s="37"/>
      <c r="E21" s="38"/>
      <c r="F21" s="38"/>
      <c r="G21" s="38"/>
      <c r="H21" s="37"/>
      <c r="I21" s="39"/>
      <c r="J21" s="39"/>
      <c r="K21" s="39"/>
      <c r="L21" s="63"/>
      <c r="M21" s="40">
        <f t="shared" si="0"/>
        <v>0</v>
      </c>
      <c r="N21" s="40">
        <f t="shared" si="4"/>
        <v>0</v>
      </c>
      <c r="O21" s="19">
        <f t="shared" si="1"/>
        <v>0</v>
      </c>
      <c r="P21" s="41"/>
      <c r="Q21" s="42"/>
      <c r="R21" s="43" t="str">
        <f>IF(OR(P21="",Q21=""),"",VLOOKUP(CONCATENATE(P21," dienų darbo savaitė"),'Atostogų išmokų FN'!$A$7:$AH$8,Q21-16)/100)</f>
        <v/>
      </c>
      <c r="S21" s="44">
        <f t="shared" si="2"/>
        <v>0</v>
      </c>
      <c r="T21" s="45">
        <f t="shared" si="5"/>
        <v>0</v>
      </c>
      <c r="U21" s="45">
        <f t="shared" si="3"/>
        <v>0</v>
      </c>
      <c r="V21" s="47"/>
    </row>
    <row r="22" spans="2:22" x14ac:dyDescent="0.25">
      <c r="B22" s="37"/>
      <c r="C22" s="37"/>
      <c r="D22" s="37"/>
      <c r="E22" s="38"/>
      <c r="F22" s="38"/>
      <c r="G22" s="38"/>
      <c r="H22" s="37"/>
      <c r="I22" s="39"/>
      <c r="J22" s="39"/>
      <c r="K22" s="39"/>
      <c r="L22" s="63"/>
      <c r="M22" s="40">
        <f t="shared" si="0"/>
        <v>0</v>
      </c>
      <c r="N22" s="40">
        <f t="shared" si="4"/>
        <v>0</v>
      </c>
      <c r="O22" s="19">
        <f t="shared" si="1"/>
        <v>0</v>
      </c>
      <c r="P22" s="41"/>
      <c r="Q22" s="42"/>
      <c r="R22" s="43" t="str">
        <f>IF(OR(P22="",Q22=""),"",VLOOKUP(CONCATENATE(P22," dienų darbo savaitė"),'Atostogų išmokų FN'!$A$7:$AH$8,Q22-16)/100)</f>
        <v/>
      </c>
      <c r="S22" s="44">
        <f t="shared" si="2"/>
        <v>0</v>
      </c>
      <c r="T22" s="45">
        <f t="shared" si="5"/>
        <v>0</v>
      </c>
      <c r="U22" s="45">
        <f t="shared" si="3"/>
        <v>0</v>
      </c>
      <c r="V22" s="47"/>
    </row>
    <row r="23" spans="2:22" x14ac:dyDescent="0.25">
      <c r="B23" s="37"/>
      <c r="C23" s="37"/>
      <c r="D23" s="37"/>
      <c r="E23" s="38"/>
      <c r="F23" s="38"/>
      <c r="G23" s="38"/>
      <c r="H23" s="37"/>
      <c r="I23" s="39"/>
      <c r="J23" s="39"/>
      <c r="K23" s="39"/>
      <c r="L23" s="63"/>
      <c r="M23" s="40">
        <f t="shared" si="0"/>
        <v>0</v>
      </c>
      <c r="N23" s="40">
        <f t="shared" si="4"/>
        <v>0</v>
      </c>
      <c r="O23" s="19">
        <f t="shared" si="1"/>
        <v>0</v>
      </c>
      <c r="P23" s="41"/>
      <c r="Q23" s="42"/>
      <c r="R23" s="43" t="str">
        <f>IF(OR(P23="",Q23=""),"",VLOOKUP(CONCATENATE(P23," dienų darbo savaitė"),'Atostogų išmokų FN'!$A$7:$AH$8,Q23-16)/100)</f>
        <v/>
      </c>
      <c r="S23" s="44">
        <f t="shared" si="2"/>
        <v>0</v>
      </c>
      <c r="T23" s="45">
        <f t="shared" si="5"/>
        <v>0</v>
      </c>
      <c r="U23" s="45">
        <f t="shared" si="3"/>
        <v>0</v>
      </c>
      <c r="V23" s="47"/>
    </row>
    <row r="24" spans="2:22" x14ac:dyDescent="0.25">
      <c r="B24" s="37"/>
      <c r="C24" s="37"/>
      <c r="D24" s="37"/>
      <c r="E24" s="38"/>
      <c r="F24" s="38"/>
      <c r="G24" s="38"/>
      <c r="H24" s="37"/>
      <c r="I24" s="39"/>
      <c r="J24" s="39"/>
      <c r="K24" s="39"/>
      <c r="L24" s="63"/>
      <c r="M24" s="40">
        <f t="shared" si="0"/>
        <v>0</v>
      </c>
      <c r="N24" s="40">
        <f t="shared" si="4"/>
        <v>0</v>
      </c>
      <c r="O24" s="19">
        <f t="shared" si="1"/>
        <v>0</v>
      </c>
      <c r="P24" s="41"/>
      <c r="Q24" s="42"/>
      <c r="R24" s="43" t="str">
        <f>IF(OR(P24="",Q24=""),"",VLOOKUP(CONCATENATE(P24," dienų darbo savaitė"),'Atostogų išmokų FN'!$A$7:$AH$8,Q24-16)/100)</f>
        <v/>
      </c>
      <c r="S24" s="44">
        <f t="shared" si="2"/>
        <v>0</v>
      </c>
      <c r="T24" s="45">
        <f t="shared" si="5"/>
        <v>0</v>
      </c>
      <c r="U24" s="45">
        <f t="shared" si="3"/>
        <v>0</v>
      </c>
      <c r="V24" s="47"/>
    </row>
    <row r="25" spans="2:22" x14ac:dyDescent="0.25">
      <c r="B25" s="37"/>
      <c r="C25" s="37"/>
      <c r="D25" s="37"/>
      <c r="E25" s="38"/>
      <c r="F25" s="38"/>
      <c r="G25" s="38"/>
      <c r="H25" s="37"/>
      <c r="I25" s="39"/>
      <c r="J25" s="39"/>
      <c r="K25" s="39"/>
      <c r="L25" s="63"/>
      <c r="M25" s="40">
        <f t="shared" si="0"/>
        <v>0</v>
      </c>
      <c r="N25" s="40">
        <f t="shared" si="4"/>
        <v>0</v>
      </c>
      <c r="O25" s="19">
        <f t="shared" si="1"/>
        <v>0</v>
      </c>
      <c r="P25" s="41"/>
      <c r="Q25" s="42"/>
      <c r="R25" s="43" t="str">
        <f>IF(OR(P25="",Q25=""),"",VLOOKUP(CONCATENATE(P25," dienų darbo savaitė"),'Atostogų išmokų FN'!$A$7:$AH$8,Q25-16)/100)</f>
        <v/>
      </c>
      <c r="S25" s="44">
        <f t="shared" si="2"/>
        <v>0</v>
      </c>
      <c r="T25" s="45">
        <f t="shared" si="5"/>
        <v>0</v>
      </c>
      <c r="U25" s="45">
        <f t="shared" si="3"/>
        <v>0</v>
      </c>
      <c r="V25" s="47"/>
    </row>
    <row r="26" spans="2:22" x14ac:dyDescent="0.25">
      <c r="B26" s="37"/>
      <c r="C26" s="37"/>
      <c r="D26" s="37"/>
      <c r="E26" s="38"/>
      <c r="F26" s="38"/>
      <c r="G26" s="38"/>
      <c r="H26" s="37"/>
      <c r="I26" s="39"/>
      <c r="J26" s="39"/>
      <c r="K26" s="39"/>
      <c r="L26" s="63"/>
      <c r="M26" s="40">
        <f t="shared" si="0"/>
        <v>0</v>
      </c>
      <c r="N26" s="40">
        <f t="shared" si="4"/>
        <v>0</v>
      </c>
      <c r="O26" s="19">
        <f t="shared" si="1"/>
        <v>0</v>
      </c>
      <c r="P26" s="41"/>
      <c r="Q26" s="42"/>
      <c r="R26" s="43" t="str">
        <f>IF(OR(P26="",Q26=""),"",VLOOKUP(CONCATENATE(P26," dienų darbo savaitė"),'Atostogų išmokų FN'!$A$7:$AH$8,Q26-16)/100)</f>
        <v/>
      </c>
      <c r="S26" s="44">
        <f t="shared" si="2"/>
        <v>0</v>
      </c>
      <c r="T26" s="45">
        <f t="shared" si="5"/>
        <v>0</v>
      </c>
      <c r="U26" s="45">
        <f t="shared" si="3"/>
        <v>0</v>
      </c>
      <c r="V26" s="47"/>
    </row>
    <row r="27" spans="2:22" x14ac:dyDescent="0.25">
      <c r="B27" s="48" t="s">
        <v>3</v>
      </c>
      <c r="C27" s="49"/>
      <c r="D27" s="49"/>
      <c r="E27" s="49"/>
      <c r="F27" s="49"/>
      <c r="G27" s="49"/>
      <c r="H27" s="50"/>
      <c r="I27" s="50">
        <f t="shared" ref="I27:O27" si="6">SUBTOTAL(9,I13:I26)</f>
        <v>54</v>
      </c>
      <c r="J27" s="50">
        <f t="shared" si="6"/>
        <v>4092</v>
      </c>
      <c r="K27" s="50">
        <f t="shared" si="6"/>
        <v>669.6</v>
      </c>
      <c r="L27" s="50"/>
      <c r="M27" s="50">
        <f t="shared" si="6"/>
        <v>117.18</v>
      </c>
      <c r="N27" s="50">
        <f t="shared" si="6"/>
        <v>4878.78</v>
      </c>
      <c r="O27" s="18">
        <f t="shared" si="6"/>
        <v>4969.46</v>
      </c>
      <c r="P27" s="50"/>
      <c r="Q27" s="50"/>
      <c r="R27" s="50"/>
      <c r="S27" s="50">
        <f>SUBTOTAL(9,S13:S26)</f>
        <v>451.70999999999992</v>
      </c>
      <c r="T27" s="50"/>
      <c r="U27" s="50">
        <f>SUBTOTAL(9,U13:U26)</f>
        <v>316385.34000000003</v>
      </c>
      <c r="V27" s="50"/>
    </row>
    <row r="28" spans="2:22" ht="13.5" customHeight="1" x14ac:dyDescent="0.25">
      <c r="B28" s="51"/>
      <c r="C28" s="51"/>
      <c r="D28" s="51"/>
      <c r="E28" s="52"/>
      <c r="F28" s="52"/>
      <c r="G28" s="52"/>
      <c r="H28" s="52"/>
      <c r="I28" s="53"/>
      <c r="J28" s="51"/>
      <c r="K28" s="53"/>
      <c r="L28" s="51"/>
      <c r="M28" s="51"/>
      <c r="N28" s="51"/>
      <c r="O28" s="51"/>
      <c r="P28" s="53"/>
      <c r="Q28" s="52"/>
      <c r="R28" s="52"/>
      <c r="S28" s="52"/>
      <c r="T28" s="52"/>
      <c r="U28" s="52"/>
    </row>
    <row r="29" spans="2:22" ht="19.5" customHeight="1" x14ac:dyDescent="0.25">
      <c r="B29" s="54" t="s">
        <v>78</v>
      </c>
      <c r="C29" s="51"/>
      <c r="D29" s="51"/>
      <c r="E29" s="52"/>
      <c r="F29" s="52"/>
      <c r="G29" s="52"/>
      <c r="H29" s="52"/>
      <c r="I29" s="53"/>
      <c r="J29" s="51"/>
      <c r="K29" s="53"/>
      <c r="L29" s="51"/>
      <c r="M29" s="51"/>
      <c r="N29" s="51"/>
      <c r="O29" s="51"/>
      <c r="P29" s="53"/>
      <c r="Q29" s="52"/>
      <c r="R29" s="52"/>
      <c r="S29" s="52"/>
      <c r="T29" s="52"/>
      <c r="U29" s="52"/>
    </row>
    <row r="30" spans="2:22" ht="18.75" customHeight="1" x14ac:dyDescent="0.25">
      <c r="B30" s="54" t="s">
        <v>72</v>
      </c>
      <c r="C30" s="51"/>
      <c r="D30" s="51"/>
      <c r="E30" s="52"/>
      <c r="F30" s="52"/>
      <c r="G30" s="52"/>
      <c r="H30" s="52"/>
      <c r="I30" s="53"/>
      <c r="J30" s="51"/>
      <c r="K30" s="53"/>
      <c r="L30" s="51"/>
      <c r="M30" s="51"/>
      <c r="N30" s="51"/>
      <c r="O30" s="51"/>
      <c r="P30" s="53"/>
      <c r="Q30" s="52"/>
      <c r="R30" s="52"/>
      <c r="S30" s="52"/>
      <c r="T30" s="52"/>
      <c r="U30" s="52"/>
    </row>
    <row r="31" spans="2:22" ht="14.55" customHeight="1" x14ac:dyDescent="0.25">
      <c r="B31" s="90" t="s">
        <v>59</v>
      </c>
      <c r="C31" s="90"/>
      <c r="D31" s="90"/>
      <c r="E31" s="90"/>
      <c r="F31" s="90"/>
      <c r="G31" s="90"/>
      <c r="H31" s="52"/>
      <c r="I31" s="53"/>
      <c r="J31" s="51"/>
      <c r="K31" s="53"/>
      <c r="L31" s="51"/>
      <c r="M31" s="51"/>
      <c r="N31" s="51"/>
      <c r="O31" s="51"/>
      <c r="P31" s="53"/>
      <c r="Q31" s="52"/>
      <c r="R31" s="52"/>
      <c r="S31" s="52"/>
      <c r="T31" s="52"/>
      <c r="U31" s="52"/>
    </row>
    <row r="32" spans="2:22" ht="33" customHeight="1" x14ac:dyDescent="0.25">
      <c r="B32" s="69" t="s">
        <v>57</v>
      </c>
      <c r="C32" s="69"/>
      <c r="D32" s="69"/>
      <c r="E32" s="69"/>
      <c r="F32" s="69"/>
      <c r="G32" s="69"/>
      <c r="H32" s="69"/>
      <c r="I32" s="69"/>
      <c r="J32" s="69"/>
      <c r="K32" s="69"/>
      <c r="L32" s="69"/>
      <c r="M32" s="69"/>
      <c r="N32" s="69"/>
      <c r="O32" s="69"/>
      <c r="P32" s="69"/>
      <c r="Q32" s="69"/>
      <c r="R32" s="69"/>
      <c r="S32" s="52"/>
      <c r="T32" s="52"/>
      <c r="U32" s="52"/>
    </row>
    <row r="33" spans="1:256" ht="16.5" customHeight="1" x14ac:dyDescent="0.25">
      <c r="B33" s="87" t="s">
        <v>54</v>
      </c>
      <c r="C33" s="69"/>
      <c r="D33" s="69"/>
      <c r="E33" s="69"/>
      <c r="F33" s="69"/>
      <c r="G33" s="69"/>
      <c r="H33" s="69"/>
      <c r="I33" s="69"/>
      <c r="J33" s="69"/>
      <c r="K33" s="69"/>
      <c r="L33" s="69"/>
      <c r="M33" s="69"/>
      <c r="N33" s="69"/>
      <c r="O33" s="69"/>
      <c r="P33" s="69"/>
      <c r="Q33" s="69"/>
      <c r="R33" s="69"/>
      <c r="S33" s="52"/>
      <c r="T33" s="52"/>
      <c r="U33" s="52"/>
    </row>
    <row r="34" spans="1:256" s="56" customFormat="1" ht="17.25" customHeight="1" x14ac:dyDescent="0.25">
      <c r="B34" s="69" t="s">
        <v>79</v>
      </c>
      <c r="C34" s="69"/>
      <c r="D34" s="69"/>
      <c r="E34" s="69"/>
      <c r="F34" s="69"/>
      <c r="G34" s="69"/>
      <c r="H34" s="69"/>
      <c r="I34" s="69"/>
      <c r="J34" s="69"/>
      <c r="K34" s="69"/>
      <c r="L34" s="69"/>
      <c r="M34" s="69"/>
      <c r="N34" s="69"/>
      <c r="O34" s="69"/>
      <c r="P34" s="69"/>
      <c r="Q34" s="69"/>
      <c r="R34" s="69"/>
      <c r="S34" s="57"/>
      <c r="T34" s="57"/>
      <c r="U34" s="57"/>
    </row>
    <row r="35" spans="1:256" ht="15.6" x14ac:dyDescent="0.25">
      <c r="B35" s="88" t="s">
        <v>55</v>
      </c>
      <c r="C35" s="89"/>
      <c r="D35" s="89"/>
      <c r="E35" s="89"/>
      <c r="F35" s="89"/>
      <c r="G35" s="89"/>
      <c r="H35" s="89"/>
      <c r="I35" s="89"/>
      <c r="J35" s="89"/>
      <c r="K35" s="89"/>
      <c r="L35" s="89"/>
      <c r="M35" s="89"/>
      <c r="N35" s="89"/>
      <c r="O35" s="89"/>
      <c r="P35" s="89"/>
      <c r="Q35" s="89"/>
      <c r="R35" s="89"/>
    </row>
    <row r="36" spans="1:256" s="58" customFormat="1" ht="16.05" customHeight="1" x14ac:dyDescent="0.3">
      <c r="B36" s="69" t="s">
        <v>58</v>
      </c>
      <c r="C36" s="69"/>
      <c r="D36" s="69"/>
      <c r="E36" s="69"/>
      <c r="F36" s="69"/>
      <c r="G36" s="69"/>
      <c r="H36" s="69"/>
      <c r="I36" s="69"/>
      <c r="J36" s="69"/>
      <c r="K36" s="69"/>
      <c r="L36" s="69"/>
      <c r="M36" s="69"/>
      <c r="N36" s="69"/>
      <c r="O36" s="69"/>
      <c r="P36" s="69"/>
      <c r="Q36" s="69"/>
      <c r="R36" s="69"/>
      <c r="S36" s="59"/>
      <c r="T36" s="59"/>
      <c r="U36" s="59"/>
      <c r="V36" s="59"/>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c r="IN36" s="21"/>
      <c r="IO36" s="21"/>
      <c r="IP36" s="21"/>
      <c r="IQ36" s="21"/>
      <c r="IR36" s="21"/>
      <c r="IS36" s="21"/>
      <c r="IT36" s="21"/>
      <c r="IU36" s="21"/>
      <c r="IV36" s="21"/>
    </row>
    <row r="37" spans="1:256" s="58" customFormat="1" ht="14.25" customHeight="1" x14ac:dyDescent="0.3">
      <c r="B37" s="87" t="s">
        <v>56</v>
      </c>
      <c r="C37" s="87"/>
      <c r="D37" s="87"/>
      <c r="E37" s="87"/>
      <c r="F37" s="87"/>
      <c r="G37" s="87"/>
      <c r="H37" s="87"/>
      <c r="I37" s="87"/>
      <c r="J37" s="87"/>
      <c r="K37" s="87"/>
      <c r="L37" s="87"/>
      <c r="M37" s="87"/>
      <c r="N37" s="87"/>
      <c r="O37" s="87"/>
      <c r="P37" s="87"/>
      <c r="Q37" s="55"/>
      <c r="R37" s="55"/>
      <c r="S37" s="59"/>
      <c r="T37" s="59"/>
      <c r="U37" s="59"/>
      <c r="V37" s="59"/>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c r="IF37" s="21"/>
      <c r="IG37" s="21"/>
      <c r="IH37" s="21"/>
      <c r="II37" s="21"/>
      <c r="IJ37" s="21"/>
      <c r="IK37" s="21"/>
      <c r="IL37" s="21"/>
      <c r="IM37" s="21"/>
      <c r="IN37" s="21"/>
      <c r="IO37" s="21"/>
      <c r="IP37" s="21"/>
      <c r="IQ37" s="21"/>
      <c r="IR37" s="21"/>
      <c r="IS37" s="21"/>
      <c r="IT37" s="21"/>
      <c r="IU37" s="21"/>
      <c r="IV37" s="21"/>
    </row>
    <row r="38" spans="1:256" ht="27" customHeight="1" x14ac:dyDescent="0.25">
      <c r="A38" s="54"/>
      <c r="B38" s="54" t="s">
        <v>62</v>
      </c>
      <c r="C38" s="54"/>
      <c r="D38" s="54"/>
      <c r="E38" s="54"/>
      <c r="F38" s="54"/>
      <c r="H38" s="54"/>
      <c r="I38" s="54"/>
      <c r="J38" s="54"/>
      <c r="K38" s="54"/>
      <c r="L38" s="54"/>
      <c r="M38" s="54"/>
      <c r="N38" s="54"/>
      <c r="O38" s="54"/>
      <c r="P38" s="54"/>
      <c r="Q38" s="54"/>
      <c r="R38" s="54"/>
      <c r="S38" s="54"/>
      <c r="T38" s="54"/>
    </row>
    <row r="39" spans="1:256" ht="14.7" customHeight="1" x14ac:dyDescent="0.25">
      <c r="B39" s="60"/>
      <c r="C39" s="65"/>
      <c r="D39" s="65"/>
      <c r="J39" s="66"/>
      <c r="K39" s="66"/>
      <c r="L39" s="61"/>
      <c r="M39" s="61"/>
      <c r="N39" s="61"/>
      <c r="O39" s="61"/>
      <c r="P39" s="61"/>
      <c r="Q39" s="61"/>
      <c r="R39" s="61"/>
    </row>
    <row r="40" spans="1:256" ht="13.8" x14ac:dyDescent="0.25">
      <c r="B40" s="60"/>
      <c r="C40" s="65"/>
      <c r="D40" s="65"/>
      <c r="I40" s="66" t="s">
        <v>76</v>
      </c>
      <c r="J40" s="66"/>
      <c r="K40" s="66"/>
      <c r="L40" s="66"/>
      <c r="M40" s="66"/>
      <c r="N40" s="66"/>
      <c r="O40" s="66"/>
    </row>
    <row r="41" spans="1:256" ht="13.8" x14ac:dyDescent="0.25">
      <c r="B41" s="60"/>
      <c r="C41" s="60"/>
      <c r="D41" s="60"/>
    </row>
    <row r="43" spans="1:256" ht="12.75" customHeight="1" x14ac:dyDescent="0.25">
      <c r="E43" s="61"/>
      <c r="F43" s="61"/>
      <c r="G43" s="61"/>
      <c r="H43" s="61"/>
      <c r="I43" s="61"/>
      <c r="J43" s="61"/>
    </row>
    <row r="47" spans="1:256" x14ac:dyDescent="0.25">
      <c r="Q47" s="21" t="s">
        <v>4</v>
      </c>
    </row>
  </sheetData>
  <autoFilter ref="B12:V26" xr:uid="{DF318965-8A0F-4AC8-9117-67D93D066380}"/>
  <dataConsolidate/>
  <mergeCells count="38">
    <mergeCell ref="B33:R33"/>
    <mergeCell ref="K9:K11"/>
    <mergeCell ref="L9:L11"/>
    <mergeCell ref="M9:M11"/>
    <mergeCell ref="D9:D11"/>
    <mergeCell ref="N9:N11"/>
    <mergeCell ref="V9:V11"/>
    <mergeCell ref="H4:L4"/>
    <mergeCell ref="H9:H11"/>
    <mergeCell ref="I9:I11"/>
    <mergeCell ref="J39:K39"/>
    <mergeCell ref="P9:P11"/>
    <mergeCell ref="U9:U11"/>
    <mergeCell ref="R9:R11"/>
    <mergeCell ref="S9:S11"/>
    <mergeCell ref="B36:R36"/>
    <mergeCell ref="B37:P37"/>
    <mergeCell ref="B35:R35"/>
    <mergeCell ref="B31:G31"/>
    <mergeCell ref="T9:T11"/>
    <mergeCell ref="C9:C11"/>
    <mergeCell ref="J9:J11"/>
    <mergeCell ref="I40:O40"/>
    <mergeCell ref="B3:E3"/>
    <mergeCell ref="F2:J2"/>
    <mergeCell ref="J1:U1"/>
    <mergeCell ref="F1:I1"/>
    <mergeCell ref="F9:F11"/>
    <mergeCell ref="E9:E11"/>
    <mergeCell ref="G9:G11"/>
    <mergeCell ref="B34:R34"/>
    <mergeCell ref="B32:R32"/>
    <mergeCell ref="B4:G4"/>
    <mergeCell ref="Q9:Q11"/>
    <mergeCell ref="B6:O6"/>
    <mergeCell ref="B9:B11"/>
    <mergeCell ref="O9:O11"/>
    <mergeCell ref="B7:G7"/>
  </mergeCells>
  <phoneticPr fontId="20" type="noConversion"/>
  <dataValidations count="4">
    <dataValidation type="list" showInputMessage="1" showErrorMessage="1" sqref="H7" xr:uid="{CF6911F0-227F-45F9-BE7F-7DF18F891C2F}">
      <formula1>"Biudžetinė, Verslo įm. ir kt., Kitos organizacijos**, "</formula1>
    </dataValidation>
    <dataValidation type="list" allowBlank="1" showInputMessage="1" showErrorMessage="1" sqref="WVG983057 I65553 IU65553 SQ65553 ACM65553 AMI65553 AWE65553 BGA65553 BPW65553 BZS65553 CJO65553 CTK65553 DDG65553 DNC65553 DWY65553 EGU65553 EQQ65553 FAM65553 FKI65553 FUE65553 GEA65553 GNW65553 GXS65553 HHO65553 HRK65553 IBG65553 ILC65553 IUY65553 JEU65553 JOQ65553 JYM65553 KII65553 KSE65553 LCA65553 LLW65553 LVS65553 MFO65553 MPK65553 MZG65553 NJC65553 NSY65553 OCU65553 OMQ65553 OWM65553 PGI65553 PQE65553 QAA65553 QJW65553 QTS65553 RDO65553 RNK65553 RXG65553 SHC65553 SQY65553 TAU65553 TKQ65553 TUM65553 UEI65553 UOE65553 UYA65553 VHW65553 VRS65553 WBO65553 WLK65553 WVG65553 I131089 IU131089 SQ131089 ACM131089 AMI131089 AWE131089 BGA131089 BPW131089 BZS131089 CJO131089 CTK131089 DDG131089 DNC131089 DWY131089 EGU131089 EQQ131089 FAM131089 FKI131089 FUE131089 GEA131089 GNW131089 GXS131089 HHO131089 HRK131089 IBG131089 ILC131089 IUY131089 JEU131089 JOQ131089 JYM131089 KII131089 KSE131089 LCA131089 LLW131089 LVS131089 MFO131089 MPK131089 MZG131089 NJC131089 NSY131089 OCU131089 OMQ131089 OWM131089 PGI131089 PQE131089 QAA131089 QJW131089 QTS131089 RDO131089 RNK131089 RXG131089 SHC131089 SQY131089 TAU131089 TKQ131089 TUM131089 UEI131089 UOE131089 UYA131089 VHW131089 VRS131089 WBO131089 WLK131089 WVG131089 I196625 IU196625 SQ196625 ACM196625 AMI196625 AWE196625 BGA196625 BPW196625 BZS196625 CJO196625 CTK196625 DDG196625 DNC196625 DWY196625 EGU196625 EQQ196625 FAM196625 FKI196625 FUE196625 GEA196625 GNW196625 GXS196625 HHO196625 HRK196625 IBG196625 ILC196625 IUY196625 JEU196625 JOQ196625 JYM196625 KII196625 KSE196625 LCA196625 LLW196625 LVS196625 MFO196625 MPK196625 MZG196625 NJC196625 NSY196625 OCU196625 OMQ196625 OWM196625 PGI196625 PQE196625 QAA196625 QJW196625 QTS196625 RDO196625 RNK196625 RXG196625 SHC196625 SQY196625 TAU196625 TKQ196625 TUM196625 UEI196625 UOE196625 UYA196625 VHW196625 VRS196625 WBO196625 WLK196625 WVG196625 I262161 IU262161 SQ262161 ACM262161 AMI262161 AWE262161 BGA262161 BPW262161 BZS262161 CJO262161 CTK262161 DDG262161 DNC262161 DWY262161 EGU262161 EQQ262161 FAM262161 FKI262161 FUE262161 GEA262161 GNW262161 GXS262161 HHO262161 HRK262161 IBG262161 ILC262161 IUY262161 JEU262161 JOQ262161 JYM262161 KII262161 KSE262161 LCA262161 LLW262161 LVS262161 MFO262161 MPK262161 MZG262161 NJC262161 NSY262161 OCU262161 OMQ262161 OWM262161 PGI262161 PQE262161 QAA262161 QJW262161 QTS262161 RDO262161 RNK262161 RXG262161 SHC262161 SQY262161 TAU262161 TKQ262161 TUM262161 UEI262161 UOE262161 UYA262161 VHW262161 VRS262161 WBO262161 WLK262161 WVG262161 I327697 IU327697 SQ327697 ACM327697 AMI327697 AWE327697 BGA327697 BPW327697 BZS327697 CJO327697 CTK327697 DDG327697 DNC327697 DWY327697 EGU327697 EQQ327697 FAM327697 FKI327697 FUE327697 GEA327697 GNW327697 GXS327697 HHO327697 HRK327697 IBG327697 ILC327697 IUY327697 JEU327697 JOQ327697 JYM327697 KII327697 KSE327697 LCA327697 LLW327697 LVS327697 MFO327697 MPK327697 MZG327697 NJC327697 NSY327697 OCU327697 OMQ327697 OWM327697 PGI327697 PQE327697 QAA327697 QJW327697 QTS327697 RDO327697 RNK327697 RXG327697 SHC327697 SQY327697 TAU327697 TKQ327697 TUM327697 UEI327697 UOE327697 UYA327697 VHW327697 VRS327697 WBO327697 WLK327697 WVG327697 I393233 IU393233 SQ393233 ACM393233 AMI393233 AWE393233 BGA393233 BPW393233 BZS393233 CJO393233 CTK393233 DDG393233 DNC393233 DWY393233 EGU393233 EQQ393233 FAM393233 FKI393233 FUE393233 GEA393233 GNW393233 GXS393233 HHO393233 HRK393233 IBG393233 ILC393233 IUY393233 JEU393233 JOQ393233 JYM393233 KII393233 KSE393233 LCA393233 LLW393233 LVS393233 MFO393233 MPK393233 MZG393233 NJC393233 NSY393233 OCU393233 OMQ393233 OWM393233 PGI393233 PQE393233 QAA393233 QJW393233 QTS393233 RDO393233 RNK393233 RXG393233 SHC393233 SQY393233 TAU393233 TKQ393233 TUM393233 UEI393233 UOE393233 UYA393233 VHW393233 VRS393233 WBO393233 WLK393233 WVG393233 I458769 IU458769 SQ458769 ACM458769 AMI458769 AWE458769 BGA458769 BPW458769 BZS458769 CJO458769 CTK458769 DDG458769 DNC458769 DWY458769 EGU458769 EQQ458769 FAM458769 FKI458769 FUE458769 GEA458769 GNW458769 GXS458769 HHO458769 HRK458769 IBG458769 ILC458769 IUY458769 JEU458769 JOQ458769 JYM458769 KII458769 KSE458769 LCA458769 LLW458769 LVS458769 MFO458769 MPK458769 MZG458769 NJC458769 NSY458769 OCU458769 OMQ458769 OWM458769 PGI458769 PQE458769 QAA458769 QJW458769 QTS458769 RDO458769 RNK458769 RXG458769 SHC458769 SQY458769 TAU458769 TKQ458769 TUM458769 UEI458769 UOE458769 UYA458769 VHW458769 VRS458769 WBO458769 WLK458769 WVG458769 I524305 IU524305 SQ524305 ACM524305 AMI524305 AWE524305 BGA524305 BPW524305 BZS524305 CJO524305 CTK524305 DDG524305 DNC524305 DWY524305 EGU524305 EQQ524305 FAM524305 FKI524305 FUE524305 GEA524305 GNW524305 GXS524305 HHO524305 HRK524305 IBG524305 ILC524305 IUY524305 JEU524305 JOQ524305 JYM524305 KII524305 KSE524305 LCA524305 LLW524305 LVS524305 MFO524305 MPK524305 MZG524305 NJC524305 NSY524305 OCU524305 OMQ524305 OWM524305 PGI524305 PQE524305 QAA524305 QJW524305 QTS524305 RDO524305 RNK524305 RXG524305 SHC524305 SQY524305 TAU524305 TKQ524305 TUM524305 UEI524305 UOE524305 UYA524305 VHW524305 VRS524305 WBO524305 WLK524305 WVG524305 I589841 IU589841 SQ589841 ACM589841 AMI589841 AWE589841 BGA589841 BPW589841 BZS589841 CJO589841 CTK589841 DDG589841 DNC589841 DWY589841 EGU589841 EQQ589841 FAM589841 FKI589841 FUE589841 GEA589841 GNW589841 GXS589841 HHO589841 HRK589841 IBG589841 ILC589841 IUY589841 JEU589841 JOQ589841 JYM589841 KII589841 KSE589841 LCA589841 LLW589841 LVS589841 MFO589841 MPK589841 MZG589841 NJC589841 NSY589841 OCU589841 OMQ589841 OWM589841 PGI589841 PQE589841 QAA589841 QJW589841 QTS589841 RDO589841 RNK589841 RXG589841 SHC589841 SQY589841 TAU589841 TKQ589841 TUM589841 UEI589841 UOE589841 UYA589841 VHW589841 VRS589841 WBO589841 WLK589841 WVG589841 I655377 IU655377 SQ655377 ACM655377 AMI655377 AWE655377 BGA655377 BPW655377 BZS655377 CJO655377 CTK655377 DDG655377 DNC655377 DWY655377 EGU655377 EQQ655377 FAM655377 FKI655377 FUE655377 GEA655377 GNW655377 GXS655377 HHO655377 HRK655377 IBG655377 ILC655377 IUY655377 JEU655377 JOQ655377 JYM655377 KII655377 KSE655377 LCA655377 LLW655377 LVS655377 MFO655377 MPK655377 MZG655377 NJC655377 NSY655377 OCU655377 OMQ655377 OWM655377 PGI655377 PQE655377 QAA655377 QJW655377 QTS655377 RDO655377 RNK655377 RXG655377 SHC655377 SQY655377 TAU655377 TKQ655377 TUM655377 UEI655377 UOE655377 UYA655377 VHW655377 VRS655377 WBO655377 WLK655377 WVG655377 I720913 IU720913 SQ720913 ACM720913 AMI720913 AWE720913 BGA720913 BPW720913 BZS720913 CJO720913 CTK720913 DDG720913 DNC720913 DWY720913 EGU720913 EQQ720913 FAM720913 FKI720913 FUE720913 GEA720913 GNW720913 GXS720913 HHO720913 HRK720913 IBG720913 ILC720913 IUY720913 JEU720913 JOQ720913 JYM720913 KII720913 KSE720913 LCA720913 LLW720913 LVS720913 MFO720913 MPK720913 MZG720913 NJC720913 NSY720913 OCU720913 OMQ720913 OWM720913 PGI720913 PQE720913 QAA720913 QJW720913 QTS720913 RDO720913 RNK720913 RXG720913 SHC720913 SQY720913 TAU720913 TKQ720913 TUM720913 UEI720913 UOE720913 UYA720913 VHW720913 VRS720913 WBO720913 WLK720913 WVG720913 I786449 IU786449 SQ786449 ACM786449 AMI786449 AWE786449 BGA786449 BPW786449 BZS786449 CJO786449 CTK786449 DDG786449 DNC786449 DWY786449 EGU786449 EQQ786449 FAM786449 FKI786449 FUE786449 GEA786449 GNW786449 GXS786449 HHO786449 HRK786449 IBG786449 ILC786449 IUY786449 JEU786449 JOQ786449 JYM786449 KII786449 KSE786449 LCA786449 LLW786449 LVS786449 MFO786449 MPK786449 MZG786449 NJC786449 NSY786449 OCU786449 OMQ786449 OWM786449 PGI786449 PQE786449 QAA786449 QJW786449 QTS786449 RDO786449 RNK786449 RXG786449 SHC786449 SQY786449 TAU786449 TKQ786449 TUM786449 UEI786449 UOE786449 UYA786449 VHW786449 VRS786449 WBO786449 WLK786449 WVG786449 I851985 IU851985 SQ851985 ACM851985 AMI851985 AWE851985 BGA851985 BPW851985 BZS851985 CJO851985 CTK851985 DDG851985 DNC851985 DWY851985 EGU851985 EQQ851985 FAM851985 FKI851985 FUE851985 GEA851985 GNW851985 GXS851985 HHO851985 HRK851985 IBG851985 ILC851985 IUY851985 JEU851985 JOQ851985 JYM851985 KII851985 KSE851985 LCA851985 LLW851985 LVS851985 MFO851985 MPK851985 MZG851985 NJC851985 NSY851985 OCU851985 OMQ851985 OWM851985 PGI851985 PQE851985 QAA851985 QJW851985 QTS851985 RDO851985 RNK851985 RXG851985 SHC851985 SQY851985 TAU851985 TKQ851985 TUM851985 UEI851985 UOE851985 UYA851985 VHW851985 VRS851985 WBO851985 WLK851985 WVG851985 I917521 IU917521 SQ917521 ACM917521 AMI917521 AWE917521 BGA917521 BPW917521 BZS917521 CJO917521 CTK917521 DDG917521 DNC917521 DWY917521 EGU917521 EQQ917521 FAM917521 FKI917521 FUE917521 GEA917521 GNW917521 GXS917521 HHO917521 HRK917521 IBG917521 ILC917521 IUY917521 JEU917521 JOQ917521 JYM917521 KII917521 KSE917521 LCA917521 LLW917521 LVS917521 MFO917521 MPK917521 MZG917521 NJC917521 NSY917521 OCU917521 OMQ917521 OWM917521 PGI917521 PQE917521 QAA917521 QJW917521 QTS917521 RDO917521 RNK917521 RXG917521 SHC917521 SQY917521 TAU917521 TKQ917521 TUM917521 UEI917521 UOE917521 UYA917521 VHW917521 VRS917521 WBO917521 WLK917521 WVG917521 I983057 IU983057 SQ983057 ACM983057 AMI983057 AWE983057 BGA983057 BPW983057 BZS983057 CJO983057 CTK983057 DDG983057 DNC983057 DWY983057 EGU983057 EQQ983057 FAM983057 FKI983057 FUE983057 GEA983057 GNW983057 GXS983057 HHO983057 HRK983057 IBG983057 ILC983057 IUY983057 JEU983057 JOQ983057 JYM983057 KII983057 KSE983057 LCA983057 LLW983057 LVS983057 MFO983057 MPK983057 MZG983057 NJC983057 NSY983057 OCU983057 OMQ983057 OWM983057 PGI983057 PQE983057 QAA983057 QJW983057 QTS983057 RDO983057 RNK983057 RXG983057 SHC983057 SQY983057 TAU983057 TKQ983057 TUM983057 UEI983057 UOE983057 UYA983057 VHW983057 VRS983057 WBO983057 WLK983057" xr:uid="{BAD7BABE-E8A7-425D-90CB-9F32917407C2}">
      <formula1>Taip</formula1>
    </dataValidation>
    <dataValidation type="list" allowBlank="1" showInputMessage="1" showErrorMessage="1" sqref="G13:G26" xr:uid="{AE610BCF-E512-4E45-9549-EFC73643E173}">
      <formula1>"Terminuota, Neterminuota"</formula1>
    </dataValidation>
    <dataValidation type="list" allowBlank="1" showInputMessage="1" showErrorMessage="1" sqref="P13:P26" xr:uid="{D40FC83C-CFC7-4B38-89AA-4B7295421010}">
      <formula1>"5,6"</formula1>
    </dataValidation>
  </dataValidations>
  <hyperlinks>
    <hyperlink ref="B33" r:id="rId1" xr:uid="{F6F756AB-A80A-40B2-AFD2-473FA70E82E1}"/>
    <hyperlink ref="B35" r:id="rId2" xr:uid="{F557A35D-339F-4713-A1E6-7CC258A7ABE9}"/>
    <hyperlink ref="B37" r:id="rId3" xr:uid="{10DA4A0B-5F8F-436C-A2CF-157AA7619727}"/>
    <hyperlink ref="B31" r:id="rId4" xr:uid="{754AF0FC-EA77-4EDD-BA0D-D5442BC8CF07}"/>
  </hyperlinks>
  <pageMargins left="0.23622047244094491" right="0.75" top="0.23622047244094491" bottom="0.27559055118110237" header="0.19685039370078741" footer="0.23622047244094491"/>
  <pageSetup paperSize="9" scale="42" fitToHeight="0" orientation="landscape" cellComments="asDisplayed" r:id="rId5"/>
  <headerFooter alignWithMargins="0"/>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errorTitle="Dėmesio!" error="Galimos pasirinkti reikšmės nuo 28 iki 58." xr:uid="{C05EA0A9-59A5-4502-A412-BC5CCA092743}">
          <x14:formula1>
            <xm:f>'Atostogų išmokų FN'!$D$6:$AH$6</xm:f>
          </x14:formula1>
          <xm:sqref>Q13:Q26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2:AH18"/>
  <sheetViews>
    <sheetView workbookViewId="0">
      <selection activeCell="L13" sqref="L13"/>
    </sheetView>
  </sheetViews>
  <sheetFormatPr defaultRowHeight="12" x14ac:dyDescent="0.25"/>
  <cols>
    <col min="1" max="1" width="28.42578125" customWidth="1"/>
    <col min="2" max="2" width="16.28515625" customWidth="1"/>
    <col min="3" max="3" width="4" customWidth="1"/>
    <col min="4" max="4" width="5.140625" customWidth="1"/>
    <col min="5" max="5" width="6.42578125" customWidth="1"/>
    <col min="6" max="9" width="6" bestFit="1" customWidth="1"/>
    <col min="10" max="10" width="7" customWidth="1"/>
    <col min="11" max="23" width="6" bestFit="1" customWidth="1"/>
    <col min="24" max="24" width="7.28515625" customWidth="1"/>
    <col min="25" max="34" width="6" bestFit="1" customWidth="1"/>
  </cols>
  <sheetData>
    <row r="2" spans="1:34" x14ac:dyDescent="0.25">
      <c r="A2" s="2" t="s">
        <v>21</v>
      </c>
    </row>
    <row r="3" spans="1:34" x14ac:dyDescent="0.25">
      <c r="A3" s="2"/>
    </row>
    <row r="4" spans="1:34" ht="19.5" customHeight="1" x14ac:dyDescent="0.25">
      <c r="A4" s="2" t="s">
        <v>20</v>
      </c>
    </row>
    <row r="5" spans="1:34" ht="23.7" customHeight="1" x14ac:dyDescent="0.25">
      <c r="A5" s="10" t="s">
        <v>6</v>
      </c>
      <c r="B5" s="11"/>
      <c r="C5" s="16"/>
      <c r="D5" s="94" t="s">
        <v>22</v>
      </c>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6"/>
    </row>
    <row r="6" spans="1:34" x14ac:dyDescent="0.25">
      <c r="A6" s="12"/>
      <c r="B6" s="13"/>
      <c r="C6" s="13"/>
      <c r="D6" s="3">
        <v>20</v>
      </c>
      <c r="E6" s="3">
        <v>21</v>
      </c>
      <c r="F6" s="3">
        <v>22</v>
      </c>
      <c r="G6" s="3">
        <v>23</v>
      </c>
      <c r="H6" s="3">
        <v>24</v>
      </c>
      <c r="I6" s="3">
        <v>25</v>
      </c>
      <c r="J6" s="3">
        <v>26</v>
      </c>
      <c r="K6" s="3">
        <v>27</v>
      </c>
      <c r="L6" s="3">
        <v>28</v>
      </c>
      <c r="M6" s="3">
        <v>29</v>
      </c>
      <c r="N6" s="3">
        <v>30</v>
      </c>
      <c r="O6" s="3">
        <v>31</v>
      </c>
      <c r="P6" s="3">
        <v>32</v>
      </c>
      <c r="Q6" s="3">
        <v>33</v>
      </c>
      <c r="R6" s="3">
        <v>34</v>
      </c>
      <c r="S6" s="3">
        <v>35</v>
      </c>
      <c r="T6" s="3">
        <v>36</v>
      </c>
      <c r="U6" s="3">
        <v>37</v>
      </c>
      <c r="V6" s="3">
        <v>38</v>
      </c>
      <c r="W6" s="3">
        <v>39</v>
      </c>
      <c r="X6" s="3">
        <v>40</v>
      </c>
      <c r="Y6" s="3">
        <v>41</v>
      </c>
      <c r="Z6" s="3">
        <v>42</v>
      </c>
      <c r="AA6" s="3">
        <v>43</v>
      </c>
      <c r="AB6" s="3">
        <v>44</v>
      </c>
      <c r="AC6" s="3">
        <v>45</v>
      </c>
      <c r="AD6" s="3">
        <v>46</v>
      </c>
      <c r="AE6" s="3">
        <v>47</v>
      </c>
      <c r="AF6" s="3">
        <v>48</v>
      </c>
      <c r="AG6" s="3">
        <v>49</v>
      </c>
      <c r="AH6" s="3">
        <v>50</v>
      </c>
    </row>
    <row r="7" spans="1:34" x14ac:dyDescent="0.25">
      <c r="A7" s="8" t="s">
        <v>7</v>
      </c>
      <c r="B7" s="9"/>
      <c r="C7" s="9"/>
      <c r="D7" s="17">
        <v>8.6300000000000008</v>
      </c>
      <c r="E7" s="17">
        <v>10.44</v>
      </c>
      <c r="F7" s="17">
        <v>10.44</v>
      </c>
      <c r="G7" s="17">
        <v>10.44</v>
      </c>
      <c r="H7" s="17">
        <v>10.44</v>
      </c>
      <c r="I7" s="17">
        <v>10.44</v>
      </c>
      <c r="J7" s="17">
        <v>12.35</v>
      </c>
      <c r="K7" s="17">
        <v>12.35</v>
      </c>
      <c r="L7" s="17">
        <v>12.35</v>
      </c>
      <c r="M7" s="17">
        <v>12.35</v>
      </c>
      <c r="N7" s="17">
        <v>12.35</v>
      </c>
      <c r="O7" s="17">
        <v>14.99</v>
      </c>
      <c r="P7" s="17">
        <v>14.99</v>
      </c>
      <c r="Q7" s="17">
        <v>14.99</v>
      </c>
      <c r="R7" s="17">
        <v>14.99</v>
      </c>
      <c r="S7" s="17">
        <v>14.99</v>
      </c>
      <c r="T7" s="17">
        <v>14.99</v>
      </c>
      <c r="U7" s="17">
        <v>17.25</v>
      </c>
      <c r="V7" s="17">
        <v>17.25</v>
      </c>
      <c r="W7" s="17">
        <v>17.25</v>
      </c>
      <c r="X7" s="17">
        <v>18.89</v>
      </c>
      <c r="Y7" s="17">
        <v>20.02</v>
      </c>
      <c r="Z7" s="17">
        <v>20.02</v>
      </c>
      <c r="AA7" s="17">
        <v>20.02</v>
      </c>
      <c r="AB7" s="17">
        <v>20.02</v>
      </c>
      <c r="AC7" s="17">
        <v>20.02</v>
      </c>
      <c r="AD7" s="17">
        <v>20.02</v>
      </c>
      <c r="AE7" s="17">
        <v>20.02</v>
      </c>
      <c r="AF7" s="17">
        <v>20.02</v>
      </c>
      <c r="AG7" s="1">
        <v>20.02</v>
      </c>
      <c r="AH7" s="1">
        <v>20.02</v>
      </c>
    </row>
    <row r="8" spans="1:34" x14ac:dyDescent="0.25">
      <c r="A8" s="8" t="s">
        <v>8</v>
      </c>
      <c r="B8" s="9"/>
      <c r="C8" s="9"/>
      <c r="D8" s="17">
        <v>0</v>
      </c>
      <c r="E8" s="17">
        <v>0</v>
      </c>
      <c r="F8" s="17">
        <v>0</v>
      </c>
      <c r="G8" s="17">
        <v>0</v>
      </c>
      <c r="H8" s="17">
        <v>8.6300000000000008</v>
      </c>
      <c r="I8" s="17">
        <v>10.44</v>
      </c>
      <c r="J8" s="17">
        <v>10.44</v>
      </c>
      <c r="K8" s="17">
        <v>10.44</v>
      </c>
      <c r="L8" s="17">
        <v>10.44</v>
      </c>
      <c r="M8" s="17">
        <v>10.44</v>
      </c>
      <c r="N8" s="17">
        <v>10.44</v>
      </c>
      <c r="O8" s="17">
        <v>12.35</v>
      </c>
      <c r="P8" s="17">
        <v>12.35</v>
      </c>
      <c r="Q8" s="17">
        <v>12.35</v>
      </c>
      <c r="R8" s="17">
        <v>12.35</v>
      </c>
      <c r="S8" s="17">
        <v>12.35</v>
      </c>
      <c r="T8" s="17">
        <v>12.35</v>
      </c>
      <c r="U8" s="17">
        <v>14.99</v>
      </c>
      <c r="V8" s="17">
        <v>14.99</v>
      </c>
      <c r="W8" s="17">
        <v>14.99</v>
      </c>
      <c r="X8" s="17">
        <v>14.99</v>
      </c>
      <c r="Y8" s="17">
        <v>14.99</v>
      </c>
      <c r="Z8" s="17">
        <v>14.99</v>
      </c>
      <c r="AA8" s="17">
        <v>17.25</v>
      </c>
      <c r="AB8" s="17">
        <v>17.25</v>
      </c>
      <c r="AC8" s="17">
        <v>17.25</v>
      </c>
      <c r="AD8" s="17">
        <v>17.25</v>
      </c>
      <c r="AE8" s="17">
        <v>17.25</v>
      </c>
      <c r="AF8" s="17">
        <v>18.89</v>
      </c>
      <c r="AG8" s="1">
        <v>20.02</v>
      </c>
      <c r="AH8" s="1">
        <v>20.02</v>
      </c>
    </row>
    <row r="11" spans="1:34" ht="27.6" x14ac:dyDescent="0.3">
      <c r="A11" s="15" t="s">
        <v>23</v>
      </c>
      <c r="B11" s="93" t="s">
        <v>24</v>
      </c>
      <c r="C11" s="93"/>
      <c r="D11" s="93"/>
      <c r="E11" s="93"/>
    </row>
    <row r="12" spans="1:34" ht="73.5" customHeight="1" x14ac:dyDescent="0.3">
      <c r="A12" s="14" t="s">
        <v>25</v>
      </c>
      <c r="B12" s="92" t="s">
        <v>15</v>
      </c>
      <c r="C12" s="92"/>
      <c r="D12" s="92"/>
      <c r="E12" s="92"/>
    </row>
    <row r="13" spans="1:34" ht="82.2" customHeight="1" x14ac:dyDescent="0.3">
      <c r="A13" s="14" t="s">
        <v>26</v>
      </c>
      <c r="B13" s="92" t="s">
        <v>16</v>
      </c>
      <c r="C13" s="92"/>
      <c r="D13" s="92"/>
      <c r="E13" s="92"/>
    </row>
    <row r="14" spans="1:34" ht="79.2" customHeight="1" x14ac:dyDescent="0.3">
      <c r="A14" s="14" t="s">
        <v>27</v>
      </c>
      <c r="B14" s="92" t="s">
        <v>13</v>
      </c>
      <c r="C14" s="92"/>
      <c r="D14" s="92"/>
      <c r="E14" s="92"/>
    </row>
    <row r="15" spans="1:34" ht="81.599999999999994" customHeight="1" x14ac:dyDescent="0.3">
      <c r="A15" s="14" t="s">
        <v>28</v>
      </c>
      <c r="B15" s="92" t="s">
        <v>17</v>
      </c>
      <c r="C15" s="92"/>
      <c r="D15" s="92"/>
      <c r="E15" s="92"/>
    </row>
    <row r="16" spans="1:34" ht="82.5" customHeight="1" x14ac:dyDescent="0.3">
      <c r="A16" s="14" t="s">
        <v>29</v>
      </c>
      <c r="B16" s="92" t="s">
        <v>18</v>
      </c>
      <c r="C16" s="92"/>
      <c r="D16" s="92"/>
      <c r="E16" s="92"/>
    </row>
    <row r="17" spans="1:5" ht="70.2" customHeight="1" x14ac:dyDescent="0.3">
      <c r="A17" s="14" t="s">
        <v>30</v>
      </c>
      <c r="B17" s="92" t="s">
        <v>14</v>
      </c>
      <c r="C17" s="92"/>
      <c r="D17" s="92"/>
      <c r="E17" s="92"/>
    </row>
    <row r="18" spans="1:5" ht="65.7" customHeight="1" x14ac:dyDescent="0.3">
      <c r="A18" s="14" t="s">
        <v>31</v>
      </c>
      <c r="B18" s="92" t="s">
        <v>19</v>
      </c>
      <c r="C18" s="92"/>
      <c r="D18" s="92"/>
      <c r="E18" s="92"/>
    </row>
  </sheetData>
  <mergeCells count="9">
    <mergeCell ref="B17:E17"/>
    <mergeCell ref="B18:E18"/>
    <mergeCell ref="B11:E11"/>
    <mergeCell ref="D5:AH5"/>
    <mergeCell ref="B12:E12"/>
    <mergeCell ref="B13:E13"/>
    <mergeCell ref="B14:E14"/>
    <mergeCell ref="B15:E15"/>
    <mergeCell ref="B16:E16"/>
  </mergeCells>
  <pageMargins left="0.7" right="0.7" top="0.75" bottom="0.75" header="0.3" footer="0.3"/>
  <pageSetup paperSize="9"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Q21"/>
  <sheetViews>
    <sheetView workbookViewId="0">
      <selection activeCell="C5" sqref="C5:Q5"/>
    </sheetView>
  </sheetViews>
  <sheetFormatPr defaultRowHeight="12" x14ac:dyDescent="0.25"/>
  <cols>
    <col min="1" max="1" width="25.42578125" customWidth="1"/>
    <col min="2" max="2" width="14.42578125" customWidth="1"/>
    <col min="3" max="3" width="7.42578125" customWidth="1"/>
    <col min="4" max="17" width="7.7109375" customWidth="1"/>
  </cols>
  <sheetData>
    <row r="1" spans="1:17" x14ac:dyDescent="0.25">
      <c r="A1" s="2" t="s">
        <v>5</v>
      </c>
    </row>
    <row r="2" spans="1:17" x14ac:dyDescent="0.25">
      <c r="A2" s="2" t="s">
        <v>9</v>
      </c>
    </row>
    <row r="3" spans="1:17" x14ac:dyDescent="0.25">
      <c r="A3" s="2"/>
    </row>
    <row r="4" spans="1:17" x14ac:dyDescent="0.25">
      <c r="A4" s="7"/>
    </row>
    <row r="5" spans="1:17" ht="35.1" customHeight="1" x14ac:dyDescent="0.25">
      <c r="A5" s="97" t="s">
        <v>6</v>
      </c>
      <c r="B5" s="100" t="s">
        <v>10</v>
      </c>
      <c r="C5" s="103" t="s">
        <v>11</v>
      </c>
      <c r="D5" s="104"/>
      <c r="E5" s="104"/>
      <c r="F5" s="104"/>
      <c r="G5" s="104"/>
      <c r="H5" s="104"/>
      <c r="I5" s="104"/>
      <c r="J5" s="104"/>
      <c r="K5" s="104"/>
      <c r="L5" s="104"/>
      <c r="M5" s="104"/>
      <c r="N5" s="104"/>
      <c r="O5" s="104"/>
      <c r="P5" s="104"/>
      <c r="Q5" s="105"/>
    </row>
    <row r="6" spans="1:17" ht="12" customHeight="1" x14ac:dyDescent="0.25">
      <c r="A6" s="98"/>
      <c r="B6" s="101"/>
      <c r="C6" s="3">
        <v>0.5</v>
      </c>
      <c r="D6" s="3">
        <v>1</v>
      </c>
      <c r="E6" s="3">
        <v>1.5</v>
      </c>
      <c r="F6" s="3">
        <v>2</v>
      </c>
      <c r="G6" s="3">
        <v>2.5</v>
      </c>
      <c r="H6" s="3">
        <v>3</v>
      </c>
      <c r="I6" s="3">
        <v>3.5</v>
      </c>
      <c r="J6" s="3">
        <v>4</v>
      </c>
      <c r="K6" s="3">
        <v>4.5</v>
      </c>
      <c r="L6" s="3">
        <v>5</v>
      </c>
      <c r="M6" s="3">
        <v>6</v>
      </c>
      <c r="N6" s="3">
        <v>7</v>
      </c>
      <c r="O6" s="3">
        <v>8</v>
      </c>
      <c r="P6" s="3">
        <v>9</v>
      </c>
      <c r="Q6" s="3">
        <v>10</v>
      </c>
    </row>
    <row r="7" spans="1:17" ht="26.1" customHeight="1" x14ac:dyDescent="0.25">
      <c r="A7" s="99"/>
      <c r="B7" s="102"/>
      <c r="C7" s="3">
        <v>4</v>
      </c>
      <c r="D7" s="4">
        <v>8</v>
      </c>
      <c r="E7" s="3">
        <v>12</v>
      </c>
      <c r="F7" s="3">
        <v>16</v>
      </c>
      <c r="G7" s="3">
        <v>20</v>
      </c>
      <c r="H7" s="3">
        <v>24</v>
      </c>
      <c r="I7" s="3">
        <v>28</v>
      </c>
      <c r="J7" s="3">
        <v>32</v>
      </c>
      <c r="K7" s="3">
        <v>36</v>
      </c>
      <c r="L7" s="3">
        <v>40</v>
      </c>
      <c r="M7" s="3">
        <v>48</v>
      </c>
      <c r="N7" s="3">
        <v>56</v>
      </c>
      <c r="O7" s="3">
        <v>64</v>
      </c>
      <c r="P7" s="3">
        <v>72</v>
      </c>
      <c r="Q7" s="3">
        <v>80</v>
      </c>
    </row>
    <row r="8" spans="1:17" x14ac:dyDescent="0.25">
      <c r="A8" s="5" t="s">
        <v>12</v>
      </c>
      <c r="B8" s="5">
        <v>167.3</v>
      </c>
      <c r="C8" s="5">
        <f t="shared" ref="C8:Q8" si="0">ROUND(C7/($B$8-C7)*100,2)</f>
        <v>2.4500000000000002</v>
      </c>
      <c r="D8" s="5">
        <f t="shared" si="0"/>
        <v>5.0199999999999996</v>
      </c>
      <c r="E8" s="5">
        <f t="shared" si="0"/>
        <v>7.73</v>
      </c>
      <c r="F8" s="5">
        <f t="shared" si="0"/>
        <v>10.58</v>
      </c>
      <c r="G8" s="5">
        <f t="shared" si="0"/>
        <v>13.58</v>
      </c>
      <c r="H8" s="5">
        <f t="shared" si="0"/>
        <v>16.75</v>
      </c>
      <c r="I8" s="5">
        <f t="shared" si="0"/>
        <v>20.100000000000001</v>
      </c>
      <c r="J8" s="5">
        <f t="shared" si="0"/>
        <v>23.65</v>
      </c>
      <c r="K8" s="5">
        <f t="shared" si="0"/>
        <v>27.42</v>
      </c>
      <c r="L8" s="5">
        <f t="shared" si="0"/>
        <v>31.42</v>
      </c>
      <c r="M8" s="5">
        <f t="shared" si="0"/>
        <v>40.229999999999997</v>
      </c>
      <c r="N8" s="5">
        <f t="shared" si="0"/>
        <v>50.31</v>
      </c>
      <c r="O8" s="5">
        <f t="shared" si="0"/>
        <v>61.96</v>
      </c>
      <c r="P8" s="5">
        <f t="shared" si="0"/>
        <v>75.55</v>
      </c>
      <c r="Q8" s="5">
        <f t="shared" si="0"/>
        <v>91.64</v>
      </c>
    </row>
    <row r="13" spans="1:17" x14ac:dyDescent="0.25">
      <c r="A13" s="6"/>
      <c r="B13" s="6"/>
    </row>
    <row r="14" spans="1:17" x14ac:dyDescent="0.25">
      <c r="A14" s="6"/>
      <c r="B14" s="6"/>
    </row>
    <row r="15" spans="1:17" x14ac:dyDescent="0.25">
      <c r="A15" s="6"/>
      <c r="B15" s="6"/>
    </row>
    <row r="16" spans="1:17" x14ac:dyDescent="0.25">
      <c r="A16" s="6"/>
      <c r="B16" s="6"/>
    </row>
    <row r="17" spans="1:2" x14ac:dyDescent="0.25">
      <c r="A17" s="6"/>
      <c r="B17" s="6"/>
    </row>
    <row r="18" spans="1:2" x14ac:dyDescent="0.25">
      <c r="A18" s="6"/>
      <c r="B18" s="6"/>
    </row>
    <row r="19" spans="1:2" x14ac:dyDescent="0.25">
      <c r="A19" s="6"/>
      <c r="B19" s="6"/>
    </row>
    <row r="20" spans="1:2" x14ac:dyDescent="0.25">
      <c r="A20" s="6"/>
      <c r="B20" s="6"/>
    </row>
    <row r="21" spans="1:2" x14ac:dyDescent="0.25">
      <c r="A21" s="6"/>
      <c r="B21" s="6"/>
    </row>
  </sheetData>
  <mergeCells count="3">
    <mergeCell ref="A5:A7"/>
    <mergeCell ref="B5:B7"/>
    <mergeCell ref="C5:Q5"/>
  </mergeCells>
  <pageMargins left="0.7" right="0.7" top="0.75" bottom="0.75" header="0.3" footer="0.3"/>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9696BAEB058E1A468DB14B104B5FB90C" ma:contentTypeVersion="2" ma:contentTypeDescription="Kurkite naują dokumentą." ma:contentTypeScope="" ma:versionID="ff3a401506479b516986ba65126e372c">
  <xsd:schema xmlns:xsd="http://www.w3.org/2001/XMLSchema" xmlns:xs="http://www.w3.org/2001/XMLSchema" xmlns:p="http://schemas.microsoft.com/office/2006/metadata/properties" xmlns:ns2="5df5e3fb-daf0-492c-81ff-ad10a57b5954" targetNamespace="http://schemas.microsoft.com/office/2006/metadata/properties" ma:root="true" ma:fieldsID="0a36aadd7c1f4c18099ad29f0a1fde8c" ns2:_="">
    <xsd:import namespace="5df5e3fb-daf0-492c-81ff-ad10a57b5954"/>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f5e3fb-daf0-492c-81ff-ad10a57b5954"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D8A903-846C-471C-97C9-A5938A32F91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C282844-1502-4732-B816-7B3A76218E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f5e3fb-daf0-492c-81ff-ad10a57b59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22B287-3E63-4A17-91FC-C82EF81F10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Pažyma biudžetinėms  </vt:lpstr>
      <vt:lpstr>Atostogų išmokų FN</vt:lpstr>
      <vt:lpstr>Papild.poilsio d. išmokų FN </vt:lpstr>
      <vt:lpstr>'Pažyma biudžetinėms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11. PAŽYMA FN-05-01- FN-05-07</dc:title>
  <dc:subject/>
  <dc:creator>Ekspertė Renata Padalevičiūtė</dc:creator>
  <cp:keywords/>
  <dc:description/>
  <cp:lastModifiedBy>Rita Gintalienė</cp:lastModifiedBy>
  <cp:revision/>
  <dcterms:created xsi:type="dcterms:W3CDTF">2015-11-13T09:00:58Z</dcterms:created>
  <dcterms:modified xsi:type="dcterms:W3CDTF">2024-08-14T08:07:28Z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0x0101009696BAEB058E1A468DB14B104B5FB90C</vt:lpwstr>
  </property>
  <property fmtid="{D5CDD505-2E9C-101B-9397-08002B2CF9AE}" pid="3" name="DmsPermissionsFlags">
    <vt:lpwstr>,SECTRUE,</vt:lpwstr>
  </property>
  <property fmtid="{D5CDD505-2E9C-101B-9397-08002B2CF9AE}" pid="4" name="DmsPermissionsUsers">
    <vt:lpwstr>1073741823;#Sistemos abonementas;#754;#Zita Markevičienė;#1227;#Sonata Macijauskienė;#163;#Gytė Čeplinskaitė;#67;#Agnė Sakevičiūtė;#788;#Erika Patupytė;#1155;#Donatas Valiukas;#650;#Eleonora Balsevič;#233;#Jūratė Lepardinienė;#232;#Lidija Kašubienė;#874;#Asta Samoškaitė-Leončikienė;#876;#Lina Mechoncevė;#174;#Irma Gedvilaitė;#125;#Liudmila Tichonova;#123;#Vaida Lisauskienė;#126;#Giedrė Bartminienė;#130;#Auksė Šuliauskaitė;#132;#Vytas Šimonėlis;#128;#Dalia Šerėnienė;#133;#Regina Rapkauskė;#486;#Rūta Carik;#718;#Ieva Markevičienė;#1196;#Jurgita Vasilavičiūtė-Garunkštienė;#1208;#Ineta Palionytė;#1210;#Inga Raginytė;#1230;#Joana Rabašauskienė;#1296;#Aurika Jeremičienė;#1381;#Vaida Jocytė-Kiaulakienė;#1391;#Danutė Kaluginienė;#1400;#Dovilė Sabalinkė;#1401;#Brigita Žiūkienė;#1414;#Mindaugas Ivanauskas;#1415;#Renata Agurkienė;#148;#Lina Klingienė;#154;#Svetlana Morozova;#109;#Giedrius Lapėnas;#63;#Eglė Vizbarė;#114;#Jolita Grunevienė;#405;#Vilija Jakštienė;#452;#Ieva Rutkauskienė;#120;#Ričardas Šokaitis;#651;#Gitana Cieminienė;#656;#Giedrius Uogelė;#659;#Daiva Bazevičiūtė;#706;#Diana Griniūtė;#753;#Irma Marozienė;#755;#Asta Šlinkšė;#769;#Jolanta Stučinskienė;#775;#Lina Pabriežienė;#789;#Julija Dravnel;#820;#Gintaras Jazdauskas;#827;#Marija Samavičiūtė;#1098;#Egidijus Kondratavičius;#1106;#Ala Dumbravienė;#1110;#Jurgita Jurkynienė;#1164;#Jurgita Juškėnienė;#1211;#Jolanta Sabestinaitė;#1224;#Diana Stančiūtė;#1225;#Indrė Beliūnė;#1241;#Lina Markevičienė;#1250;#Alina Karazinienė;#1266;#Justina Padvelskienė;#1273;#Jūratė Gružinskienė;#1277;#Valdas Maksvytis;#1275;#Jurga Laurinaitytė;#1302;#Raminta Černiavskė;#1325;#Nijolė Papievytė;#1356;#Rasa Šlikaitė;#1366;#Kristina Venckevičienė;#1373;#Aurimas Labanauskas;#306;#Neringa Žemaitienė;#93;#Viktor Jurkianec;#90;#Laura Neliupšytė;#96;#Gintaras Maželis;#629;#Jurgita Musteikienė;#1160;#Sonata Matakaitė-Čečotė;#1254;#Austėja Garbinčiūtė;#1255;#Monika Barkauskaitė;#1257;#Jurga Stunžinaitė;#1288;#Džiuljeta Ruškytė;#1306;#Toma Žilionytė;#1310;#Monika Biliūnė;#1336;#Irina Kaminskienė;#1332;#Raimonda Butkevičienė;#1369;#Jurgita Rimdžiūtė;#136;#Alvyda Ažubalytė;#186;#Aida Savičiūnienė;#738;#Daiva Žemaitienė;#743;#Justina Martinėlė;#752;#Vaida Tvarijonienė;#1140;#Dalia Martusevičienė;#1238;#Diana Širvinskaitė;#1318;#Virginija Šimkutė;#1352;#Inga Liugienė;#1353;#Oksana Stanaitienė;#1418;#Jūratė Gražytė-Barkinė;#1419;#Rugilė Packevičiūtė;#166;#Margarita Kairienė;#182;#Jūratė Veličkienė;#322;#Jolita Šniokienė;#171;#Vaidas Šablinskas;#168;#Daiva Gelumbeckienė;#169;#Aurelija Pincevičienė;#689;#Živilė Petkevičienė;#739;#Georgij Šebajev;#763;#Laura Būbelienė;#946;#Ieva Pažemeckaitė;#1131;#Ada Čepukėnaitė;#1168;#Aušra Barrientos;#1199;#Rasa Binderytė;#1213;#Rasa Kleinotienė;#1242;#Matas Gudinavičius;#1258;#Tomas Janušauskas;#1304;#Dominyka Mikutavičiūtė;#1350;#Sabina Šeniauskienė;#1359;#Erika Kulvinskė;#1364;#Tatjana Rakačiauskienė;#1378;#Jurgita Dackienė;#1385;#Karolina Marcevičiūtė;#1390;#Jurgita Stepaitienė;#1397;#Danutė Kazakevičienė;#1402;#Jelena Milevskaja;#1420;#Vilma Liubartienė;#105;#Kęstas Bepirštis;#113;#Jūratė Gelažauskienė;#24;#Ineta Valantinavičiūtė;#73;#Donatas Lašas;#432;#Dainius Kalvaitis;#680;#Vilma Šeikė;#721;#Laura Šimonytė;#730;#Mantas Miliauskas;#758;#Toma Šukienė;#766;#Elena Gedminė;#894;#Jovita Rameikė;#1065;#Evelina Matutienė;#1089;#Rasa Mockutė;#1096;#Gytis Petrukaitis;#1119;#Mantas Bernotas;#1175;#Dalia Česlauskaitė;#1188;#Laura Jurevičienė;#1206;#Jurgita Merkevičienė;#1231;#Rima Sakalauskienė;#1300;#Asta Gražytė-Skominienė;#1311;#Violeta Jermak;#1354;#Vita Neimantaitė;#1355;#Jovita Rimšelienė;#1374;#Ieva Šitkauskaitė;#1375;#Algirdas Rapolas Lanauskas;#1386;#Reda Rukienė;#1413;#Eimantas Švelnys;#142;#Vygandas Alekna;#157;#Mantas Barakauskas;#151;#Asta Gabijūnienė;#143;#Rūta Kizienė;#156;#Jurgita Bartkevičienė;#194;#Rima Šileikienė;#197;#Eglė Platūkytė;#158;#Živilė Naujokienė;#160;#Darius Misiūnas;#164;#Jūratė Važnevičiūtė;#744;#Vita Jancevičienė;#1287;#Jurgita Ramanauskienė;#85;#Agnė Galinauskė;#87;#Kristina Michalkevičienė;#89;#Diana Radzevičienė;#88;#Almira Gelažauskienė;#86;#Justina Strylienė;#653;#Jurgita Atkočienė;#1363;#Vaida Lauruševičienė;#33;#Rūta Cukuraitė;#144;#Renata Mažeikienė;#161;#Eugenija Babič;#630;#Jolita Andrušaitienė;#654;#Violeta Aleksandravičienė;#686;#Kęstutis Salickas;#897;#Mindaugas Kuliešius;#1081;#Neringa Andrijauskaitė;#1086;#Neringa Andrulienė;#1220;#Valentinas Šarėjus;#1226;#Sandra Leonavičienė;#1246;#Rugilė Vaznaitė;#1331;#Paulius Petkus;#613;#Indrė Zybailo;#666;#Gediminas Gasperas;#862;#Donatas Lazauskas;#1034;#Albertas Šarkovskis;#1075;#Regina Petreikienė;#1100;#Toma Imbrasienė;#1102;#Kristina Tribienė;#1239;#Justina Semaškevič;#69;#Dainius Usonis;#91;#Vitalijus Leonas;#696;#Kęstutis Kviklys;#704;#Vitalijus Zlotnikovas;#703;#Veronika Griganavičiūtė;#1207;#Karolis Šimanauskas;#1267;#Aušra Jankauskaitė;#1327;#Agnė Jankauskienė;#1335;#Violeta Turauskaitė;#1406;#Marija Jaskelevičienė;#145;#Audrius Tamkus;#149;#Tautvydas Umbražūnas;#430;#Auksė Druktenienė;#387;#Karolis Skeberdis;#697;#Ieva Baltaduonytė;#701;#Rita Sabaliauskienė;#695;#Eglė Stančikaitė;#699;#Inga Kmitienė;#742;#Egidijus Jakimavičius;#760;#Jurgita Parulienė;#1351;#Andrius Kupetauskas;#1416;#Kristina Juodvalkienė;#802;#Marius Kazakevičius;#1113;#Kristina Dėjė;#1178;#Rimantas Gruodis;#1189;#Andrius Deksnys;#1217;#Ramūnas Majauskis;#1223;#Inga Jakavonienė;#1243;#Algimantas Budreika;#1251;#Lina Šukytė-Balkevičienė;#1256;#Romuald Grabštunovič;#1279;#Violeta Pilvelienė;#1280;#Indrė Jarmalavičienė;#1395;#Vaida Meiliūtė;#1407;#Irma Poškutė;#1412;#Violeta Iliukevič;#138;#Ieva Jociūtė;#97;#Dalia Paužienė;#693;#Jurgita Jankauskienė;#729;#Vilma Andrikonienė;#790;#Lina Christoforovienė;#801;#Jurgita Stankūnaitė;#853;#Brigita Blikertė;#857;#Vida Čėsnaitė;#864;#Renata Narmontienė;#880;#Jurga Jablonskienė;#895;#Tomas Vitkauskas;#1039;#Inga Mikaitė;#1055;#Sandra Šimkutė;#1059;#Jūratė Spudulienė;#1073;#Donatas Aviža;#1079;#Kastis Krikštopaitis;#1088;#Olėsia Palubinskienė;#1121;#Ania Artisiuk;#1132;#Akvilė Vikšraitienė;#1135;#Romanas Bartkūnas;#1148;#Gediminas Golcevas;#1141;#Greta Rumševičiūtė;#1142;#Jonas Jastremskas;#1146;#Audrius Kuznicovas;#1149;#Giedrė Mikalauskienė;#1153;#Linas Remeikis;#1157;#Domas Matuliauskas;#1162;#Evaldas Jakštas;#1165;#Kristina Gaižutienė;#1170;#Karina Lukaševič;#1183;#Eglė Menkevičienė;#1186;#Vita Šarkauskienė;#1194;#Diana Višinskienė;#1219;#Mykolas Sadauskas;#1222;#Aistė Vasiliauskienė;#1228;#Elmyra Laurinavičienė;#1244;#Greta Bušniauskaitė;#1248;#Živilė Cibutavičienė;#1303;#Toma Tranizaitė;#1319;#Simona Šimanskienė;#1376;#Neringa Kardamovičiūtė;#1394;#Kristina Guzulaitė;#1396;#Sonata Vaitukaitytė;#1389;#Rokas Liaudinskas;#1204;#Sigita Skrebė;#1202;#Rita Baikauskaitė;#1205;#Evelina Vaičiulėnė;#1218;#Tatjana Zabolotnaja;#1362;#Julija Jemeljanovič;#1358;#Irina Stankevičienė;#1387;#Jolanta Baniulienė;#1393;#Rasa Alekberova;#1405;#Rūta Strikaitienė;#1408;#Rožytė Valiulienė;#1410;#Oksana Kočetkovaitė;#1426;#Martyna Rapkevičienė;#1427;#Kornelija Jasilionytė-Davidovič;#1428;#Rūta Rožanskienė;#1417;#Agnė Prusaitienė;#1429;#Jolita Montvilė;#1430;#Gražina Gripinskienė</vt:lpwstr>
  </property>
  <property fmtid="{D5CDD505-2E9C-101B-9397-08002B2CF9AE}" pid="5" name="DmsPermissionsConfid">
    <vt:bool>false</vt:bool>
  </property>
  <property fmtid="{D5CDD505-2E9C-101B-9397-08002B2CF9AE}" pid="6" name="DmsPermissionsDivisions">
    <vt:lpwstr>3308;#Procesų valdymo skyrius|1d2453fc-c175-46b4-b9fe-6151c1a059d8;#62;#Finansų skyrius|7d9d544b-d496-4126-a894-fd0e68da2d8e;#48;#Kokybės užtikrinimo skyrius|253b4bc5-eb8b-4b91-befb-f97cc65a2670;#49;#Vadovybė|58a5a61f-fccb-4f74-9a6b-098be634181c;#47;#Bendrųjų reikalų skyrius|98e1b560-c021-41d6-9632-b7f5b05ae6e9</vt:lpwstr>
  </property>
  <property fmtid="{D5CDD505-2E9C-101B-9397-08002B2CF9AE}" pid="7" name="DmsDocPrepDocSendRegReal">
    <vt:bool>false</vt:bool>
  </property>
  <property fmtid="{D5CDD505-2E9C-101B-9397-08002B2CF9AE}" pid="8" name="TaxCatchAll">
    <vt:lpwstr>62;#Finansų skyrius|7d9d544b-d496-4126-a894-fd0e68da2d8e;#49;#Vadovybė|58a5a61f-fccb-4f74-9a6b-098be634181c;#3308;#Procesų valdymo skyrius|1d2453fc-c175-46b4-b9fe-6151c1a059d8;#48;#Kokybės užtikrinimo skyrius|253b4bc5-eb8b-4b91-befb-f97cc65a2670</vt:lpwstr>
  </property>
  <property fmtid="{D5CDD505-2E9C-101B-9397-08002B2CF9AE}" pid="9" name="DmsWaitingForSign">
    <vt:bool>false</vt:bool>
  </property>
  <property fmtid="{D5CDD505-2E9C-101B-9397-08002B2CF9AE}" pid="10" name="DmsCPVARelatedDivisions">
    <vt:lpwstr/>
  </property>
  <property fmtid="{D5CDD505-2E9C-101B-9397-08002B2CF9AE}" pid="11" name="DmsCPVADocSubtype">
    <vt:lpwstr/>
  </property>
  <property fmtid="{D5CDD505-2E9C-101B-9397-08002B2CF9AE}" pid="12" name="DmsInternalActType">
    <vt:lpwstr/>
  </property>
  <property fmtid="{D5CDD505-2E9C-101B-9397-08002B2CF9AE}" pid="13" name="DmsCPVADocProgram">
    <vt:lpwstr/>
  </property>
  <property fmtid="{D5CDD505-2E9C-101B-9397-08002B2CF9AE}" pid="14" name="DmsVisers">
    <vt:lpwstr/>
  </property>
  <property fmtid="{D5CDD505-2E9C-101B-9397-08002B2CF9AE}" pid="15" name="DmsOrganizer">
    <vt:lpwstr/>
  </property>
  <property fmtid="{D5CDD505-2E9C-101B-9397-08002B2CF9AE}" pid="16" name="DmsCPVARelatedPersons">
    <vt:lpwstr/>
  </property>
  <property fmtid="{D5CDD505-2E9C-101B-9397-08002B2CF9AE}" pid="17" name="DmsCPVAOtherResponsiblePersons">
    <vt:lpwstr/>
  </property>
  <property fmtid="{D5CDD505-2E9C-101B-9397-08002B2CF9AE}" pid="18" name="DmsRegState">
    <vt:lpwstr>Naujas</vt:lpwstr>
  </property>
  <property fmtid="{D5CDD505-2E9C-101B-9397-08002B2CF9AE}" pid="19" name="DmsApprovers">
    <vt:lpwstr/>
  </property>
  <property fmtid="{D5CDD505-2E9C-101B-9397-08002B2CF9AE}" pid="20" name="DmsResponsiblePerson">
    <vt:lpwstr/>
  </property>
  <property fmtid="{D5CDD505-2E9C-101B-9397-08002B2CF9AE}" pid="21" name="DmsDocPrepAdocType">
    <vt:lpwstr>-</vt:lpwstr>
  </property>
  <property fmtid="{D5CDD505-2E9C-101B-9397-08002B2CF9AE}" pid="22" name="DmsSigners">
    <vt:lpwstr/>
  </property>
  <property fmtid="{D5CDD505-2E9C-101B-9397-08002B2CF9AE}" pid="23" name="DmsRegPerson">
    <vt:lpwstr/>
  </property>
  <property fmtid="{D5CDD505-2E9C-101B-9397-08002B2CF9AE}" pid="24" name="DmsCoordinators">
    <vt:lpwstr/>
  </property>
  <property fmtid="{D5CDD505-2E9C-101B-9397-08002B2CF9AE}" pid="25" name="OLD_DMSPERMISSIONSCONFID_VALUE">
    <vt:lpwstr>False_</vt:lpwstr>
  </property>
  <property fmtid="{D5CDD505-2E9C-101B-9397-08002B2CF9AE}" pid="26" name="e60ee4271ca74d28a1640aed29de29ee">
    <vt:lpwstr/>
  </property>
  <property fmtid="{D5CDD505-2E9C-101B-9397-08002B2CF9AE}" pid="27" name="f13e22c1b9dc46cf9f47842e2669affe">
    <vt:lpwstr/>
  </property>
  <property fmtid="{D5CDD505-2E9C-101B-9397-08002B2CF9AE}" pid="28" name="bef85333021544dbbbb8b847b70284cc">
    <vt:lpwstr/>
  </property>
  <property fmtid="{D5CDD505-2E9C-101B-9397-08002B2CF9AE}" pid="29" name="DmsCase">
    <vt:lpwstr>97041</vt:lpwstr>
  </property>
  <property fmtid="{D5CDD505-2E9C-101B-9397-08002B2CF9AE}" pid="30" name="o3cb2451d6904553a72e202c291dd6d8">
    <vt:lpwstr/>
  </property>
  <property fmtid="{D5CDD505-2E9C-101B-9397-08002B2CF9AE}" pid="31" name="b1f23dead1274c488d632b6cb8d4aba0">
    <vt:lpwstr/>
  </property>
  <property fmtid="{D5CDD505-2E9C-101B-9397-08002B2CF9AE}" pid="32" name="affec700840c476983ca41dbbdd3d7a4">
    <vt:lpwstr/>
  </property>
  <property fmtid="{D5CDD505-2E9C-101B-9397-08002B2CF9AE}" pid="33" name="DmsRegister">
    <vt:lpwstr>110455</vt:lpwstr>
  </property>
</Properties>
</file>