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24226"/>
  <mc:AlternateContent xmlns:mc="http://schemas.openxmlformats.org/markup-compatibility/2006">
    <mc:Choice Requires="x15">
      <x15ac:absPath xmlns:x15ac="http://schemas.microsoft.com/office/spreadsheetml/2010/11/ac" url="\\amfs.ad.am.lt\user_home$\roma.buteniene\Documents\DIDINTI ATSPARUMĄ\LHMT priemonė\PFSA\"/>
    </mc:Choice>
  </mc:AlternateContent>
  <xr:revisionPtr revIDLastSave="0" documentId="13_ncr:1_{285063CE-194B-447A-9D6E-FD0011D2F625}" xr6:coauthVersionLast="47" xr6:coauthVersionMax="47" xr10:uidLastSave="{00000000-0000-0000-0000-000000000000}"/>
  <bookViews>
    <workbookView xWindow="-110" yWindow="-110" windowWidth="19420" windowHeight="10300" tabRatio="592" xr2:uid="{00000000-000D-0000-FFFF-FFFF00000000}"/>
  </bookViews>
  <sheets>
    <sheet name="Pažyma biudžetinėms  " sheetId="27" r:id="rId1"/>
    <sheet name="Pildymo pavyzdys biudžetinėms" sheetId="34" r:id="rId2"/>
    <sheet name="Pazyma kitos (nebiudžetinės) " sheetId="33" r:id="rId3"/>
    <sheet name="Pildymo pavyzdys nebiudžetinėms" sheetId="35" r:id="rId4"/>
    <sheet name="Atostogų išmokų FN" sheetId="1" state="hidden" r:id="rId5"/>
    <sheet name="Papild.poilsio d. išmokų FN " sheetId="6" state="hidden" r:id="rId6"/>
  </sheets>
  <externalReferences>
    <externalReference r:id="rId7"/>
  </externalReferences>
  <definedNames>
    <definedName name="_xlnm._FilterDatabase" localSheetId="2" hidden="1">'Pazyma kitos (nebiudžetinės) '!$B$14:$Y$14</definedName>
    <definedName name="_xlnm._FilterDatabase" localSheetId="0" hidden="1">'Pažyma biudžetinėms  '!$B$12:$V$26</definedName>
    <definedName name="_xlnm.Print_Area" localSheetId="0">'Pažyma biudžetinėms  '!$A$1:$V$40</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3" i="35" l="1"/>
  <c r="J33" i="35"/>
  <c r="U32" i="35"/>
  <c r="N32" i="35"/>
  <c r="Q32" i="35" s="1"/>
  <c r="U31" i="35"/>
  <c r="N31" i="35"/>
  <c r="Q31" i="35" s="1"/>
  <c r="U30" i="35"/>
  <c r="N30" i="35"/>
  <c r="Q30" i="35" s="1"/>
  <c r="U29" i="35"/>
  <c r="N29" i="35"/>
  <c r="Q29" i="35" s="1"/>
  <c r="U28" i="35"/>
  <c r="N28" i="35"/>
  <c r="Q28" i="35" s="1"/>
  <c r="U27" i="35"/>
  <c r="N27" i="35"/>
  <c r="Q27" i="35" s="1"/>
  <c r="U26" i="35"/>
  <c r="N26" i="35"/>
  <c r="Q26" i="35" s="1"/>
  <c r="U25" i="35"/>
  <c r="N25" i="35"/>
  <c r="Q25" i="35" s="1"/>
  <c r="U24" i="35"/>
  <c r="N24" i="35"/>
  <c r="Q24" i="35" s="1"/>
  <c r="U23" i="35"/>
  <c r="N23" i="35"/>
  <c r="Q23" i="35" s="1"/>
  <c r="U22" i="35"/>
  <c r="N22" i="35"/>
  <c r="Q22" i="35" s="1"/>
  <c r="U21" i="35"/>
  <c r="N21" i="35"/>
  <c r="Q21" i="35" s="1"/>
  <c r="U20" i="35"/>
  <c r="N20" i="35"/>
  <c r="Q20" i="35" s="1"/>
  <c r="U19" i="35"/>
  <c r="N19" i="35"/>
  <c r="Q19" i="35" s="1"/>
  <c r="U18" i="35"/>
  <c r="N18" i="35"/>
  <c r="Q18" i="35" s="1"/>
  <c r="U17" i="35"/>
  <c r="K17" i="35"/>
  <c r="N17" i="35" s="1"/>
  <c r="U16" i="35"/>
  <c r="N16" i="35"/>
  <c r="Q16" i="35" s="1"/>
  <c r="U15" i="35"/>
  <c r="K15" i="35"/>
  <c r="K33" i="35" s="1"/>
  <c r="J9" i="35"/>
  <c r="I27" i="34"/>
  <c r="R26" i="34"/>
  <c r="M26" i="34"/>
  <c r="N26" i="34" s="1"/>
  <c r="R25" i="34"/>
  <c r="M25" i="34"/>
  <c r="N25" i="34" s="1"/>
  <c r="R24" i="34"/>
  <c r="M24" i="34"/>
  <c r="N24" i="34" s="1"/>
  <c r="R23" i="34"/>
  <c r="M23" i="34"/>
  <c r="N23" i="34" s="1"/>
  <c r="R22" i="34"/>
  <c r="M22" i="34"/>
  <c r="N22" i="34" s="1"/>
  <c r="R21" i="34"/>
  <c r="M21" i="34"/>
  <c r="N21" i="34" s="1"/>
  <c r="R20" i="34"/>
  <c r="M20" i="34"/>
  <c r="N20" i="34" s="1"/>
  <c r="R19" i="34"/>
  <c r="M19" i="34"/>
  <c r="N19" i="34" s="1"/>
  <c r="R18" i="34"/>
  <c r="M18" i="34"/>
  <c r="N18" i="34" s="1"/>
  <c r="R17" i="34"/>
  <c r="M17" i="34"/>
  <c r="N17" i="34" s="1"/>
  <c r="R16" i="34"/>
  <c r="M16" i="34"/>
  <c r="N16" i="34" s="1"/>
  <c r="R15" i="34"/>
  <c r="K15" i="34"/>
  <c r="J15" i="34"/>
  <c r="R14" i="34"/>
  <c r="K14" i="34"/>
  <c r="R13" i="34"/>
  <c r="J13" i="34"/>
  <c r="I7" i="34"/>
  <c r="M13" i="27"/>
  <c r="N13" i="27" s="1"/>
  <c r="M14" i="27"/>
  <c r="N14" i="27" s="1"/>
  <c r="M15" i="27"/>
  <c r="N15" i="27" s="1"/>
  <c r="N15" i="33"/>
  <c r="Q15" i="33" s="1"/>
  <c r="N16" i="33"/>
  <c r="Q16" i="33" s="1"/>
  <c r="N17" i="33"/>
  <c r="Q17" i="33" s="1"/>
  <c r="N18" i="33"/>
  <c r="N19" i="33"/>
  <c r="N20" i="33"/>
  <c r="N21" i="33"/>
  <c r="N22" i="33"/>
  <c r="N23" i="33"/>
  <c r="N24" i="33"/>
  <c r="N25" i="33"/>
  <c r="N26" i="33"/>
  <c r="N27" i="33"/>
  <c r="N28" i="33"/>
  <c r="N29" i="33"/>
  <c r="N30" i="33"/>
  <c r="N31" i="33"/>
  <c r="N32" i="33"/>
  <c r="M16" i="27"/>
  <c r="M17" i="27"/>
  <c r="M18" i="27"/>
  <c r="M19" i="27"/>
  <c r="M20" i="27"/>
  <c r="M21" i="27"/>
  <c r="M22" i="27"/>
  <c r="M23" i="27"/>
  <c r="M24" i="27"/>
  <c r="M25" i="27"/>
  <c r="M26" i="27"/>
  <c r="O22" i="34" l="1"/>
  <c r="O21" i="34"/>
  <c r="S21" i="34" s="1"/>
  <c r="R27" i="35"/>
  <c r="R28" i="35"/>
  <c r="V28" i="35" s="1"/>
  <c r="W28" i="35" s="1"/>
  <c r="X28" i="35" s="1"/>
  <c r="R26" i="35"/>
  <c r="R25" i="35"/>
  <c r="R20" i="35"/>
  <c r="V20" i="35" s="1"/>
  <c r="W20" i="35" s="1"/>
  <c r="X20" i="35" s="1"/>
  <c r="R18" i="35"/>
  <c r="R16" i="35"/>
  <c r="Q17" i="35"/>
  <c r="R17" i="35"/>
  <c r="V27" i="35"/>
  <c r="W27" i="35" s="1"/>
  <c r="X27" i="35" s="1"/>
  <c r="V18" i="35"/>
  <c r="W18" i="35" s="1"/>
  <c r="X18" i="35" s="1"/>
  <c r="R24" i="35"/>
  <c r="V26" i="35"/>
  <c r="W26" i="35" s="1"/>
  <c r="X26" i="35" s="1"/>
  <c r="R32" i="35"/>
  <c r="V16" i="35"/>
  <c r="W16" i="35" s="1"/>
  <c r="X16" i="35" s="1"/>
  <c r="R23" i="35"/>
  <c r="V25" i="35"/>
  <c r="W25" i="35" s="1"/>
  <c r="X25" i="35" s="1"/>
  <c r="R31" i="35"/>
  <c r="R22" i="35"/>
  <c r="R30" i="35"/>
  <c r="R21" i="35"/>
  <c r="R29" i="35"/>
  <c r="L15" i="35"/>
  <c r="R19" i="35"/>
  <c r="S22" i="34"/>
  <c r="T22" i="34" s="1"/>
  <c r="U22" i="34" s="1"/>
  <c r="O20" i="34"/>
  <c r="J27" i="34"/>
  <c r="O19" i="34"/>
  <c r="K27" i="34"/>
  <c r="M13" i="34"/>
  <c r="M14" i="34"/>
  <c r="N14" i="34" s="1"/>
  <c r="O18" i="34"/>
  <c r="T21" i="34"/>
  <c r="U21" i="34" s="1"/>
  <c r="O26" i="34"/>
  <c r="M15" i="34"/>
  <c r="N15" i="34" s="1"/>
  <c r="O17" i="34"/>
  <c r="O25" i="34"/>
  <c r="O13" i="34"/>
  <c r="O14" i="34"/>
  <c r="O16" i="34"/>
  <c r="O24" i="34"/>
  <c r="O15" i="34"/>
  <c r="O23" i="34"/>
  <c r="N16" i="27"/>
  <c r="N17" i="27"/>
  <c r="N18" i="27"/>
  <c r="N19" i="27"/>
  <c r="N20" i="27"/>
  <c r="N21" i="27"/>
  <c r="N22" i="27"/>
  <c r="N23" i="27"/>
  <c r="N24" i="27"/>
  <c r="N26" i="27"/>
  <c r="M27" i="34" l="1"/>
  <c r="V19" i="35"/>
  <c r="W19" i="35" s="1"/>
  <c r="X19" i="35" s="1"/>
  <c r="V17" i="35"/>
  <c r="W17" i="35" s="1"/>
  <c r="X17" i="35" s="1"/>
  <c r="V22" i="35"/>
  <c r="W22" i="35" s="1"/>
  <c r="X22" i="35" s="1"/>
  <c r="V23" i="35"/>
  <c r="W23" i="35" s="1"/>
  <c r="X23" i="35" s="1"/>
  <c r="V29" i="35"/>
  <c r="W29" i="35" s="1"/>
  <c r="X29" i="35" s="1"/>
  <c r="V21" i="35"/>
  <c r="W21" i="35" s="1"/>
  <c r="X21" i="35" s="1"/>
  <c r="V32" i="35"/>
  <c r="W32" i="35" s="1"/>
  <c r="X32" i="35" s="1"/>
  <c r="V24" i="35"/>
  <c r="W24" i="35" s="1"/>
  <c r="X24" i="35" s="1"/>
  <c r="V31" i="35"/>
  <c r="W31" i="35" s="1"/>
  <c r="X31" i="35" s="1"/>
  <c r="N15" i="35"/>
  <c r="Q15" i="35"/>
  <c r="Q33" i="35" s="1"/>
  <c r="L33" i="35"/>
  <c r="V30" i="35"/>
  <c r="W30" i="35" s="1"/>
  <c r="X30" i="35" s="1"/>
  <c r="O27" i="34"/>
  <c r="S13" i="34"/>
  <c r="S25" i="34"/>
  <c r="T25" i="34" s="1"/>
  <c r="U25" i="34" s="1"/>
  <c r="S17" i="34"/>
  <c r="T17" i="34" s="1"/>
  <c r="U17" i="34" s="1"/>
  <c r="S19" i="34"/>
  <c r="T19" i="34" s="1"/>
  <c r="U19" i="34" s="1"/>
  <c r="S23" i="34"/>
  <c r="T23" i="34" s="1"/>
  <c r="U23" i="34" s="1"/>
  <c r="S15" i="34"/>
  <c r="T15" i="34" s="1"/>
  <c r="U15" i="34" s="1"/>
  <c r="S20" i="34"/>
  <c r="T20" i="34" s="1"/>
  <c r="U20" i="34" s="1"/>
  <c r="S16" i="34"/>
  <c r="T16" i="34" s="1"/>
  <c r="U16" i="34" s="1"/>
  <c r="S18" i="34"/>
  <c r="T18" i="34" s="1"/>
  <c r="U18" i="34" s="1"/>
  <c r="N13" i="34"/>
  <c r="N27" i="34" s="1"/>
  <c r="S26" i="34"/>
  <c r="T26" i="34" s="1"/>
  <c r="U26" i="34" s="1"/>
  <c r="S24" i="34"/>
  <c r="T24" i="34" s="1"/>
  <c r="U24" i="34" s="1"/>
  <c r="S14" i="34"/>
  <c r="T14" i="34" s="1"/>
  <c r="U14" i="34" s="1"/>
  <c r="N25" i="27"/>
  <c r="N33" i="35" l="1"/>
  <c r="R15" i="35"/>
  <c r="S27" i="34"/>
  <c r="T13" i="34"/>
  <c r="U13" i="34" s="1"/>
  <c r="U27" i="34" s="1"/>
  <c r="R17" i="27"/>
  <c r="R18" i="27"/>
  <c r="R19" i="27"/>
  <c r="R20" i="27"/>
  <c r="R21" i="27"/>
  <c r="R22" i="27"/>
  <c r="R23" i="27"/>
  <c r="R24" i="27"/>
  <c r="R25" i="27"/>
  <c r="R26" i="27"/>
  <c r="R33" i="35" l="1"/>
  <c r="V15" i="35"/>
  <c r="V33" i="35" s="1"/>
  <c r="I7" i="27"/>
  <c r="O13" i="27" l="1"/>
  <c r="O14" i="27"/>
  <c r="O15" i="27"/>
  <c r="W15" i="35"/>
  <c r="O17" i="27"/>
  <c r="O22" i="27"/>
  <c r="O18" i="27"/>
  <c r="O24" i="27"/>
  <c r="O21" i="27"/>
  <c r="O26" i="27"/>
  <c r="O16" i="27"/>
  <c r="O23" i="27"/>
  <c r="O19" i="27"/>
  <c r="O25" i="27"/>
  <c r="O20" i="27"/>
  <c r="O33" i="33"/>
  <c r="L33" i="33"/>
  <c r="J33" i="33"/>
  <c r="U32" i="33"/>
  <c r="U31" i="33"/>
  <c r="U30" i="33"/>
  <c r="U29" i="33"/>
  <c r="U28" i="33"/>
  <c r="U27" i="33"/>
  <c r="U26" i="33"/>
  <c r="U25" i="33"/>
  <c r="U24" i="33"/>
  <c r="U23" i="33"/>
  <c r="U22" i="33"/>
  <c r="U21" i="33"/>
  <c r="U20" i="33"/>
  <c r="U19" i="33"/>
  <c r="U18" i="33"/>
  <c r="J9" i="33"/>
  <c r="R15" i="33" l="1"/>
  <c r="R16" i="33"/>
  <c r="R17" i="33"/>
  <c r="S15" i="27"/>
  <c r="T15" i="27" s="1"/>
  <c r="U15" i="27" s="1"/>
  <c r="S14" i="27"/>
  <c r="T14" i="27" s="1"/>
  <c r="U14" i="27" s="1"/>
  <c r="S13" i="27"/>
  <c r="T13" i="27" s="1"/>
  <c r="U13" i="27" s="1"/>
  <c r="W33" i="35"/>
  <c r="X15" i="35"/>
  <c r="X33" i="35" s="1"/>
  <c r="K33" i="33"/>
  <c r="Q18" i="33"/>
  <c r="Q19" i="33"/>
  <c r="Q20" i="33"/>
  <c r="Q21" i="33"/>
  <c r="R22" i="33"/>
  <c r="R23" i="33"/>
  <c r="V23" i="33" s="1"/>
  <c r="W23" i="33" s="1"/>
  <c r="X23" i="33" s="1"/>
  <c r="R24" i="33"/>
  <c r="V24" i="33" s="1"/>
  <c r="W24" i="33" s="1"/>
  <c r="X24" i="33" s="1"/>
  <c r="Q25" i="33"/>
  <c r="Q26" i="33"/>
  <c r="Q27" i="33"/>
  <c r="R28" i="33"/>
  <c r="V28" i="33" s="1"/>
  <c r="W28" i="33" s="1"/>
  <c r="X28" i="33" s="1"/>
  <c r="Q29" i="33"/>
  <c r="Q30" i="33"/>
  <c r="Q31" i="33"/>
  <c r="R32" i="33"/>
  <c r="V32" i="33" s="1"/>
  <c r="W32" i="33" s="1"/>
  <c r="X32" i="33" s="1"/>
  <c r="V17" i="33" l="1"/>
  <c r="W17" i="33" s="1"/>
  <c r="X17" i="33" s="1"/>
  <c r="V16" i="33"/>
  <c r="W16" i="33" s="1"/>
  <c r="X16" i="33" s="1"/>
  <c r="V15" i="33"/>
  <c r="W15" i="33" s="1"/>
  <c r="X15" i="33" s="1"/>
  <c r="V22" i="33"/>
  <c r="W22" i="33" s="1"/>
  <c r="X22" i="33" s="1"/>
  <c r="R19" i="33"/>
  <c r="R25" i="33"/>
  <c r="V25" i="33" s="1"/>
  <c r="W25" i="33" s="1"/>
  <c r="X25" i="33" s="1"/>
  <c r="R29" i="33"/>
  <c r="R21" i="33"/>
  <c r="R27" i="33"/>
  <c r="R26" i="33"/>
  <c r="R20" i="33"/>
  <c r="V20" i="33" s="1"/>
  <c r="W20" i="33" s="1"/>
  <c r="X20" i="33" s="1"/>
  <c r="Q24" i="33"/>
  <c r="R18" i="33"/>
  <c r="N33" i="33"/>
  <c r="R31" i="33"/>
  <c r="V31" i="33" s="1"/>
  <c r="W31" i="33" s="1"/>
  <c r="X31" i="33" s="1"/>
  <c r="Q32" i="33"/>
  <c r="Q23" i="33"/>
  <c r="R30" i="33"/>
  <c r="Q28" i="33"/>
  <c r="Q22" i="33"/>
  <c r="V27" i="33" l="1"/>
  <c r="W27" i="33"/>
  <c r="X27" i="33" s="1"/>
  <c r="V18" i="33"/>
  <c r="W18" i="33" s="1"/>
  <c r="X18" i="33" s="1"/>
  <c r="V19" i="33"/>
  <c r="W19" i="33" s="1"/>
  <c r="X19" i="33" s="1"/>
  <c r="V21" i="33"/>
  <c r="W21" i="33" s="1"/>
  <c r="X21" i="33" s="1"/>
  <c r="V29" i="33"/>
  <c r="W29" i="33" s="1"/>
  <c r="X29" i="33" s="1"/>
  <c r="V30" i="33"/>
  <c r="W30" i="33" s="1"/>
  <c r="X30" i="33" s="1"/>
  <c r="V26" i="33"/>
  <c r="W26" i="33" s="1"/>
  <c r="X26" i="33" s="1"/>
  <c r="R33" i="33"/>
  <c r="Q33" i="33"/>
  <c r="W33" i="33" l="1"/>
  <c r="V33" i="33"/>
  <c r="X33" i="33"/>
  <c r="R16" i="27" l="1"/>
  <c r="S16" i="27" l="1"/>
  <c r="T16" i="27" s="1"/>
  <c r="U16" i="27" s="1"/>
  <c r="J27" i="27"/>
  <c r="K27" i="27" l="1"/>
  <c r="I27" i="27"/>
  <c r="S22" i="27" l="1"/>
  <c r="T22" i="27" s="1"/>
  <c r="U22" i="27" s="1"/>
  <c r="S26" i="27"/>
  <c r="T26" i="27" s="1"/>
  <c r="U26" i="27" s="1"/>
  <c r="S17" i="27"/>
  <c r="T17" i="27" s="1"/>
  <c r="U17" i="27" s="1"/>
  <c r="S24" i="27"/>
  <c r="T24" i="27" s="1"/>
  <c r="U24" i="27" s="1"/>
  <c r="S18" i="27"/>
  <c r="T18" i="27" s="1"/>
  <c r="U18" i="27" s="1"/>
  <c r="S21" i="27"/>
  <c r="T21" i="27" s="1"/>
  <c r="U21" i="27" s="1"/>
  <c r="S25" i="27"/>
  <c r="T25" i="27" s="1"/>
  <c r="U25" i="27" s="1"/>
  <c r="S19" i="27"/>
  <c r="T19" i="27" s="1"/>
  <c r="U19" i="27" s="1"/>
  <c r="S20" i="27"/>
  <c r="T20" i="27" s="1"/>
  <c r="U20" i="27" s="1"/>
  <c r="S23" i="27"/>
  <c r="T23" i="27" s="1"/>
  <c r="U23" i="27" s="1"/>
  <c r="N27" i="27"/>
  <c r="M27" i="27"/>
  <c r="O27" i="27"/>
  <c r="C8" i="6"/>
  <c r="S27" i="27" l="1"/>
  <c r="Q8" i="6"/>
  <c r="P8" i="6"/>
  <c r="O8" i="6"/>
  <c r="N8" i="6"/>
  <c r="M8" i="6"/>
  <c r="L8" i="6"/>
  <c r="K8" i="6"/>
  <c r="J8" i="6"/>
  <c r="I8" i="6"/>
  <c r="H8" i="6"/>
  <c r="G8" i="6"/>
  <c r="F8" i="6"/>
  <c r="E8" i="6"/>
  <c r="D8" i="6"/>
  <c r="U27" i="2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Daiva Gelumbeckienė</author>
  </authors>
  <commentList>
    <comment ref="J13" authorId="0" shapeId="0" xr:uid="{BCE75D56-7677-4887-922C-5753D0DE5B9C}">
      <text>
        <r>
          <rPr>
            <b/>
            <sz val="9"/>
            <color indexed="81"/>
            <rFont val="Tahoma"/>
            <family val="2"/>
            <charset val="186"/>
          </rPr>
          <t>Author:</t>
        </r>
        <r>
          <rPr>
            <sz val="9"/>
            <color indexed="81"/>
            <rFont val="Tahoma"/>
            <family val="2"/>
            <charset val="186"/>
          </rPr>
          <t xml:space="preserve">
įrašykite taikomą koeficiento dydį x BMA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Daiva Gelumbeckienė</author>
  </authors>
  <commentList>
    <comment ref="J13" authorId="0" shapeId="0" xr:uid="{029AAC32-8E18-41B1-A65E-6B1843B4A085}">
      <text>
        <r>
          <rPr>
            <b/>
            <sz val="9"/>
            <color indexed="81"/>
            <rFont val="Tahoma"/>
            <family val="2"/>
            <charset val="186"/>
          </rPr>
          <t>Author:</t>
        </r>
        <r>
          <rPr>
            <sz val="9"/>
            <color indexed="81"/>
            <rFont val="Tahoma"/>
            <family val="2"/>
            <charset val="186"/>
          </rPr>
          <t xml:space="preserve">
įrašykite taikomą koeficiento dydį x BMA</t>
        </r>
      </text>
    </comment>
  </commentList>
</comments>
</file>

<file path=xl/sharedStrings.xml><?xml version="1.0" encoding="utf-8"?>
<sst xmlns="http://schemas.openxmlformats.org/spreadsheetml/2006/main" count="242" uniqueCount="117">
  <si>
    <t>Pildomi tik balti laukai pagal PĮP</t>
  </si>
  <si>
    <t>PAŽYMA DU VERTINIMUI</t>
  </si>
  <si>
    <r>
      <t xml:space="preserve">Pareiškėjo / Jungtinio projekto pareiškėjo / projekto partnerio pavadinimas </t>
    </r>
    <r>
      <rPr>
        <sz val="10"/>
        <rFont val="Times New Roman"/>
        <family val="1"/>
        <charset val="186"/>
      </rPr>
      <t>(</t>
    </r>
    <r>
      <rPr>
        <u/>
        <sz val="10"/>
        <rFont val="Times New Roman"/>
        <family val="1"/>
        <charset val="186"/>
      </rPr>
      <t>partneriai pildo atskiras lenteles, kiek patnerių, tiek lentelių</t>
    </r>
    <r>
      <rPr>
        <sz val="10"/>
        <rFont val="Times New Roman"/>
        <family val="1"/>
        <charset val="186"/>
      </rPr>
      <t>)</t>
    </r>
  </si>
  <si>
    <t>INFORMACIJA APIE PLANUOJAMĄ DARBO UŽMOKESTĮ (DU)</t>
  </si>
  <si>
    <t>Organizacijos tipas*</t>
  </si>
  <si>
    <t>Biudžetinė</t>
  </si>
  <si>
    <t>Eil. Nr.</t>
  </si>
  <si>
    <t xml:space="preserve">Projekto poveiklės Nr. (iš PĮP) </t>
  </si>
  <si>
    <t>Veiksmo / išlaidų tipo Nr. (iš PĮP)</t>
  </si>
  <si>
    <t>Pareigos PĮP</t>
  </si>
  <si>
    <t>Planuojamas etatų/ darbuotojų skaičius projekte</t>
  </si>
  <si>
    <r>
      <t xml:space="preserve">Darbo sutarties tipas </t>
    </r>
    <r>
      <rPr>
        <sz val="10"/>
        <rFont val="Times New Roman"/>
        <family val="1"/>
        <charset val="186"/>
      </rPr>
      <t>(nuo tipo priklauso įmokos tarifas Nedarbo socialiniam draudimui)</t>
    </r>
  </si>
  <si>
    <r>
      <t>Metai, už kuriuos planuojamas DU (</t>
    </r>
    <r>
      <rPr>
        <sz val="10"/>
        <rFont val="Times New Roman"/>
        <family val="1"/>
        <charset val="186"/>
      </rPr>
      <t>pildoma, jei taikomas padidėjimas)</t>
    </r>
  </si>
  <si>
    <r>
      <t xml:space="preserve">Planuojamų mėn. / valandų skaičius </t>
    </r>
    <r>
      <rPr>
        <sz val="10"/>
        <rFont val="Times New Roman"/>
        <family val="1"/>
        <charset val="186"/>
      </rPr>
      <t xml:space="preserve">(palikti taikomą) </t>
    </r>
  </si>
  <si>
    <r>
      <t xml:space="preserve">Planuojamas pareiginis DU/ valandinis įkainis,  Eur </t>
    </r>
    <r>
      <rPr>
        <sz val="10"/>
        <rFont val="Times New Roman"/>
        <family val="1"/>
        <charset val="186"/>
      </rPr>
      <t xml:space="preserve">(palikti taikomą) </t>
    </r>
  </si>
  <si>
    <t>Priedai ir priemokos, Eur**</t>
  </si>
  <si>
    <r>
      <t>Padidėjimas, proc.</t>
    </r>
    <r>
      <rPr>
        <sz val="10"/>
        <rFont val="Times New Roman"/>
        <family val="1"/>
        <charset val="186"/>
      </rPr>
      <t xml:space="preserve"> (jei taikoma)</t>
    </r>
    <r>
      <rPr>
        <b/>
        <sz val="10"/>
        <rFont val="Times New Roman"/>
        <family val="1"/>
        <charset val="186"/>
      </rPr>
      <t>***</t>
    </r>
  </si>
  <si>
    <r>
      <t>Padidėjimo suma, Eur</t>
    </r>
    <r>
      <rPr>
        <sz val="10"/>
        <rFont val="Times New Roman"/>
        <family val="1"/>
        <charset val="186"/>
      </rPr>
      <t xml:space="preserve"> (jei taikoma)</t>
    </r>
  </si>
  <si>
    <t>Planuojamas DU  įkainis be darbdavio įmokų iš viso, Eur</t>
  </si>
  <si>
    <r>
      <t>Planuojams DU įkainis, Eur  (</t>
    </r>
    <r>
      <rPr>
        <sz val="10"/>
        <rFont val="Times New Roman"/>
        <family val="1"/>
        <charset val="186"/>
      </rPr>
      <t>su darbdavio  įmokomis</t>
    </r>
    <r>
      <rPr>
        <b/>
        <sz val="10"/>
        <rFont val="Times New Roman"/>
        <family val="1"/>
        <charset val="186"/>
      </rPr>
      <t>)</t>
    </r>
  </si>
  <si>
    <t>Darbo savaitės trukmė darbo dienomis</t>
  </si>
  <si>
    <t>Kasmetinių atostogų darbo dienų skaičius</t>
  </si>
  <si>
    <t>Nustatyta kasmetinių atostogų išmokų fiksuotoji norma</t>
  </si>
  <si>
    <r>
      <t xml:space="preserve">Planuojamos kasmetinių atostogų sąnaudos </t>
    </r>
    <r>
      <rPr>
        <sz val="10"/>
        <rFont val="Times New Roman"/>
        <family val="1"/>
        <charset val="186"/>
      </rPr>
      <t>(įskaitant darbdavio įmokas</t>
    </r>
    <r>
      <rPr>
        <b/>
        <sz val="10"/>
        <rFont val="Times New Roman"/>
        <family val="1"/>
        <charset val="186"/>
      </rPr>
      <t>), Eur</t>
    </r>
  </si>
  <si>
    <r>
      <t xml:space="preserve">Planuojamas DU įkainis iš viso, Eur </t>
    </r>
    <r>
      <rPr>
        <sz val="10"/>
        <rFont val="Times New Roman"/>
        <family val="1"/>
        <charset val="186"/>
      </rPr>
      <t>(su darbdavio įmokomis ir kasm. atost. )</t>
    </r>
  </si>
  <si>
    <t>Planuojama DU suma iš viso, Eur</t>
  </si>
  <si>
    <t xml:space="preserve">DU įkainio pagrindimas****
</t>
  </si>
  <si>
    <t>8</t>
  </si>
  <si>
    <t>13=9+10+12</t>
  </si>
  <si>
    <t>19=14+18</t>
  </si>
  <si>
    <t>20=5*8*19</t>
  </si>
  <si>
    <t>Iš viso:</t>
  </si>
  <si>
    <t>*   Organizacijos tipas pasirenkamas iš sąrašo. Atsižvelgiant į pasirinktą organizacijos tipą, nurodomas bendras įmokų tarifas Garantiniam fondui, Ilgalaikio darbo išmokų fondui ir Nelaimingų atsitikimų darbe ir profesinių ligų socialiniam draudimui.</t>
  </si>
  <si>
    <t>**  Jei mokamas priedas ar priemoka, nurodyti pagrindą bei pakomentuoti, už ką konkrečiai (išskyrus netinkamas išlaidas, nurodytas Rekomendacijų dėl projektų išlaidų atitikties Europos Sąjungos fondų reikalavimų  9.5. p.).  Jei projekte įdarbinami valstybės tarnautojai, nurodyti taikomą priemokos dydį, kuris turėtų neviršyti LR valstybės tarnybos įstatyme numatytų dydžių.</t>
  </si>
  <si>
    <t xml:space="preserve">https://www.e-tar.lt/portal/lt/legalAct/TAR.D3ED3792F52B/asr </t>
  </si>
  <si>
    <t>*** Skaičiuojant planuojamą darbo valandos (mėnesio) įkainį gali būti įvertinamas numatomas įkainio kitimas projekto įgyvendinimo metu, remiantis Lietuvos banko interneto svetainėje lb.lt skelbiamomis naujausiomis darbo užmokesčio prognozėmis. Tačiau įgyvendinant projektą darbo užmokesčio padidėjimas turi būti pagrįstas ir visais atvejais atitikti Projektų administravimo ir finansavimo taisyklių 301.1 papunkčio reikalavimus (netaikoma einamiesiems metams):</t>
  </si>
  <si>
    <t xml:space="preserve">https://www.lb.lt/lt/mv-ekonomikos-analize-ir-prognozes
</t>
  </si>
  <si>
    <t xml:space="preserve">**** Biudžetinių įstaigų atvejais - pagrįsti, ar suplanuotoms pareigybėms nustatytas darbo užmokesčio dydis atitinka LR valstybės ir savivaldybių įstaigų darbuotojų darbo apmokėjimo ir komisijos narių atlygio darbą įstatyme ar kt.:
</t>
  </si>
  <si>
    <t xml:space="preserve">https://www.e-tar.lt/portal/lt/legalAct/2d8b78b0e79411e68503b67e3b82e8bd/asr
</t>
  </si>
  <si>
    <t>Jei viršija koeficientą, pateikti papildomą pagrindimą (pvz.: pareigybės įtrauktos į trūkstamų pareigybių sąrašą (nurodant profesijos pavadinimą arba kodą iš sąrašo) arba kt.)</t>
  </si>
  <si>
    <t>https://www.e-tar.lt/portal/lt/legalAct/57268900f6ef11e89fcaa4a4a9822176/asr</t>
  </si>
  <si>
    <t xml:space="preserve">Jei įstaigoje nėra projekte numatomos pareigybės atitikmens ir istorinių duomenų, DU dydžiai turi būti pagrįsti analogiškų ar panašių pareigybių/funkcijų DU dydžiais, kurie įprastai mokami įstaigoje. </t>
  </si>
  <si>
    <t xml:space="preserve"> </t>
  </si>
  <si>
    <t>1.</t>
  </si>
  <si>
    <t>1.2.</t>
  </si>
  <si>
    <t>1.2.1.</t>
  </si>
  <si>
    <t>Analitikas</t>
  </si>
  <si>
    <t>Terminuota</t>
  </si>
  <si>
    <t>Pvz.: taikomas koeficientas 9, plius kintamas priedas 20 proc., plius 30 proc. priemoka už ...... arba taikomas koef. 16, nes pareigos (IT specialistas - koeficientas 8) patenka į trūkstamų pareigybių sąrašą, ir t.t.</t>
  </si>
  <si>
    <t>2.</t>
  </si>
  <si>
    <t>Ekspertas</t>
  </si>
  <si>
    <t>2024</t>
  </si>
  <si>
    <t>Valstybės tarnautojas, taikoma 20 proc. priemoka  nuo pareiginio DU , vadovaujantis .... (kai įdarbinamas valstybės tarnautojas, įrašykite taikomą koeficiento dydį x BMA x priemokos proc.)</t>
  </si>
  <si>
    <t>3.</t>
  </si>
  <si>
    <t>1.4.</t>
  </si>
  <si>
    <t>1.4.1.</t>
  </si>
  <si>
    <t>Projekto specialistas</t>
  </si>
  <si>
    <t>Neterminuota</t>
  </si>
  <si>
    <t>2025</t>
  </si>
  <si>
    <t>F-PRV-PV-11(ES(2021-2027)/01</t>
  </si>
  <si>
    <r>
      <t xml:space="preserve">Pareiškėjo / Jungtinio projekto pareiškėjo / projekto partnerio pavadinimas </t>
    </r>
    <r>
      <rPr>
        <sz val="10"/>
        <rFont val="Times New Roman"/>
        <family val="1"/>
        <charset val="186"/>
      </rPr>
      <t>(partneriai pildo atskiras lenteles, kiek patnerių, tiek lentelių)</t>
    </r>
  </si>
  <si>
    <r>
      <t>INFORMACIJA APIE PLANUOJAMĄ DARBO UŽMOKESTĮ</t>
    </r>
    <r>
      <rPr>
        <sz val="10"/>
        <rFont val="Times New Roman"/>
        <family val="1"/>
        <charset val="186"/>
      </rPr>
      <t xml:space="preserve"> </t>
    </r>
    <r>
      <rPr>
        <b/>
        <sz val="10"/>
        <rFont val="Times New Roman"/>
        <family val="1"/>
        <charset val="186"/>
      </rPr>
      <t>(DU)</t>
    </r>
    <r>
      <rPr>
        <sz val="10"/>
        <rFont val="Times New Roman"/>
        <family val="1"/>
        <charset val="186"/>
      </rPr>
      <t xml:space="preserve">             </t>
    </r>
  </si>
  <si>
    <t>Kitos organizacijos**</t>
  </si>
  <si>
    <r>
      <t xml:space="preserve">Pareigos / Pareigybė įstaigoje, </t>
    </r>
    <r>
      <rPr>
        <sz val="10"/>
        <rFont val="Times New Roman"/>
        <family val="1"/>
        <charset val="186"/>
      </rPr>
      <t>kurios duomenimis grindžiamas įkainis</t>
    </r>
    <r>
      <rPr>
        <b/>
        <sz val="10"/>
        <rFont val="Times New Roman"/>
        <family val="1"/>
        <charset val="186"/>
      </rPr>
      <t>***</t>
    </r>
  </si>
  <si>
    <r>
      <t>Darbo sutarties tipas</t>
    </r>
    <r>
      <rPr>
        <sz val="10"/>
        <rFont val="Times New Roman"/>
        <family val="1"/>
        <charset val="186"/>
      </rPr>
      <t xml:space="preserve"> (nuo tipo priklauso įmokos tarifas Nedarbo socialiniam draudimui)</t>
    </r>
  </si>
  <si>
    <t xml:space="preserve">Planuojamų mėn. / valandų skaičius </t>
  </si>
  <si>
    <t>Planuojamas pareiginis DU/ valandinis įkainis,  Eur</t>
  </si>
  <si>
    <t>Priedai ir priemokos, Eur****</t>
  </si>
  <si>
    <r>
      <t xml:space="preserve">Padidėjimas, proc. </t>
    </r>
    <r>
      <rPr>
        <sz val="10"/>
        <rFont val="Times New Roman"/>
        <family val="1"/>
        <charset val="186"/>
      </rPr>
      <t xml:space="preserve"> (jei taikoma) </t>
    </r>
    <r>
      <rPr>
        <b/>
        <sz val="10"/>
        <rFont val="Times New Roman"/>
        <family val="1"/>
        <charset val="186"/>
      </rPr>
      <t>*****</t>
    </r>
  </si>
  <si>
    <r>
      <t xml:space="preserve">Padidėjimo suma, Eur </t>
    </r>
    <r>
      <rPr>
        <sz val="10"/>
        <rFont val="Times New Roman"/>
        <family val="1"/>
        <charset val="186"/>
      </rPr>
      <t>(jei taikoma)</t>
    </r>
  </si>
  <si>
    <t>Planuojams DU įkainis su darbdavio  įmokomis iš viso, Eur</t>
  </si>
  <si>
    <t>Planuojamos kasmetinių atostogų sąnaudos (įskaitant darbdavio įmokas), Eur</t>
  </si>
  <si>
    <t xml:space="preserve">DU įkainio pagrindimas******
</t>
  </si>
  <si>
    <t>9</t>
  </si>
  <si>
    <t>14=10+11+13</t>
  </si>
  <si>
    <t>20=15+19</t>
  </si>
  <si>
    <t>21=6*9*20</t>
  </si>
  <si>
    <t>* Organizacijos tipas pasirenkamas iš sąrašo. Atsižvelgiant į pasirinktą organizacijos tipą, nurodomas bendras įmokų tarifas Garantiniam fondui, Ilgalaikio darbo išmokų fondui ir Nelaimingų atsitikimų darbe ir profesinių ligų socialiniam draudimui.</t>
  </si>
  <si>
    <t>** Taikoma politinėms partijoms, profesinėms sąjungoms, religinėms bendruomenėms ir bendrijoms.</t>
  </si>
  <si>
    <t>***analogiškos arba tos pačios pareigos/funkcijos įstaigoje. Jei įstaigoje nėra projekte numatomos pareigybės atitikmens ir istorinių duomenų, darbo užmokesčio dydis gali būti pagrįstas, remiantis oficialiosios statistikos portale (Rodiklių duomenų bazė) Valstybės duomenų agentūros skelbiamais naujausiais statistiniais darbuotojų vidutinio darbo užmokesčio duomenimis</t>
  </si>
  <si>
    <t>https://osp.stat.gov.lt/statistiniu-rodikliu-analize?indicator=S3R0049#/  valandinis bruto</t>
  </si>
  <si>
    <t>https://osp.stat.gov.lt/statistiniu-rodikliu-analize?indicator=S3R0050#/  mėnesinis bruto</t>
  </si>
  <si>
    <t>****  Planuojamas priedas ar priemoka turi atitikti  Rekomendacijų dėl projektų išlaidų atitikties Europos Sąjungos fondų reikalavimų  9.5. p. nurodytus tinkamų finansuoti išlaidų reikalavimus;</t>
  </si>
  <si>
    <t>***** Skaičiuojant planuojamą darbo valandos (mėnesio) įkainį gali būti įvertinamas numatomas įkainio kitimas projekto įgyvendinimo metu, remiantis Lietuvos banko interneto svetainėje lb.lt skelbiamomis naujausiomis darbo užmokesčio prognozėmis. Tačiau įgyvendinant projektą darbo užmokesčio padidėjimas turi būti pagrįstas ir visais atvejais atitikti Projektų administravimo ir finansavimo taisyklių (Taisyklių) 301.1 papunkčio reikalavimus (netaikoma ein. metams):</t>
  </si>
  <si>
    <t>https://www.lb.lt/lt/mv-ekonomikos-analize-ir-prognozes</t>
  </si>
  <si>
    <t xml:space="preserve">****** Pagal Taisyklių 301.1. p. darbo užmokesčio išlaidos yra tinkamos finansuoti, jei jų dydis atitinka įprastą projekto vykdytojo, partnerio arba JP projekto vykdytojo darbo užmokesčio praktiką atitinkamos kategorijos pareigoms arba pagal taikomą nacionalinę teisę, kolektyvines sutartis ar oficialią statistiką. DU įkainio pagrindimui pateikti darbo užmokesčio dydį pagrindžiančius dokumentus (pvz.: nuasmenintas darbo sutartis, kurios sudarytos ne šiam projektui, o bendrai įstaigos praktikoje;  įstaigos DU priskaitymo ir išmokėjimo žiniaraščius 3- 12 mėn. (kuriuose matytųsi pareigos, dirbtas laikas, priskaitytas DU, priedai ir priemokos (jei taikoma); kt.). Biudžete numatytų išlaidų dydis turi neviršyti įprastai įstaigoje mokamo darbo užmokesčio dydžių tam tikrai pareigybei.
</t>
  </si>
  <si>
    <t>pvz. darbo sutartis Nr. 2333, DU pažyma Nr. 1, .....</t>
  </si>
  <si>
    <t>Inžinierius</t>
  </si>
  <si>
    <t xml:space="preserve"> Specialistas</t>
  </si>
  <si>
    <t xml:space="preserve">KASMETINIŲ ATOSTOGŲ IŠMOKŲ FIKSUOTOSIOS NORMOS </t>
  </si>
  <si>
    <t>Kasmetinių atostogų išmokų fiksuotosios normos, taikomos nuo 2017 m. liepos 1 d. darbuotojams, kuriems kasmetinės atostogos skaičiuojamos darbo dienomis</t>
  </si>
  <si>
    <t>Darbo savaitės trukmė</t>
  </si>
  <si>
    <t xml:space="preserve">                                  Kasmetinių atostogų išmokų fiksuotosios normos nuo tinkamų finansuoti darbo užmokesčio išlaidų, kai kasmetinių atostogų darbo dienų skaičius yra:</t>
  </si>
  <si>
    <t>5 dienų darbo savaitė</t>
  </si>
  <si>
    <t>6 dienų darbo savaitė</t>
  </si>
  <si>
    <t>Fiksuotosios normos
 dydis</t>
  </si>
  <si>
    <t>FN taikymo sąlygos</t>
  </si>
  <si>
    <t>FN-05-01 – 8,63 proc.</t>
  </si>
  <si>
    <t>Taikoma, kai priklauso 20 d. d. (jeigu dirbama 5 d. d. per savaitę) arba 24 d. d.  (jeigu dirbama 6 d. d. per savaitę) kasmetinės atostogos.</t>
  </si>
  <si>
    <t>FN-05-02 – 10,44 proc.</t>
  </si>
  <si>
    <t>Taikoma, kai priklauso nuo 21 iki 25 d. d. (jeigu dirbama 5 d. d. per savaitę)  arba nuo 25 iki 30 d. d. (jeigu dirbama 6 d. d. per savaitę) kasmetinės atostogos</t>
  </si>
  <si>
    <t>FN-05-03 – 12,35 proc.</t>
  </si>
  <si>
    <t>Taikoma, kai priklauso nuo 26 iki 30 d. d. (jeigu dirbama 5 d. d. per savaitę) arba nuo 31 iki 36 d. d. (jeigu dirbama 6 d. d. per savaitę) kasmetinės atostogos</t>
  </si>
  <si>
    <t>FN-05-04 – 14,99 proc.</t>
  </si>
  <si>
    <t>Taikoma, kai priklauso nuo 31 iki 36 d. d. (jeigu dirbama 5 d. d. per savaitę) arba  nuo 37 iki 42 d. d. (jeigu dirbama 6 d. d. per savaitę) kasmetinės atostogos</t>
  </si>
  <si>
    <t>FN-05-05 – 17,25 proc.</t>
  </si>
  <si>
    <t>Taikoma, kai priklauso nuo 37 iki 39 d. d. (jeigu dirbama 5 d. d. per savaitę) arba  nuo 43 iki 47 d. d. (jeigu dirbama 6 d. d. per savaitę) kasmetinės atostogos</t>
  </si>
  <si>
    <t>FN-05-06 – 18,89 proc.</t>
  </si>
  <si>
    <t>Taikoma, kai priklauso 40 d. d. (jeigu dirbama 5 d. d. per savaitę) arba 48 d. d. (jeigu dirbama 6 d. d. per savaitę) kasmetinės atostogos</t>
  </si>
  <si>
    <t>FN-05-07 – 20,02 proc.</t>
  </si>
  <si>
    <t>Taikoma, kai priklauso nuo 41 d. d. (jeigu dirbama 5 d. d. per savaitę)  arba nuo 49 d. d. (jeigu dirbama 6 d. d. per savaitę) kasmetinės atostogos</t>
  </si>
  <si>
    <t>KASMETINIŲ ATOSTOGŲ IŠMOKŲ FIKSUOTŲJŲ NORMŲ NUSTATYMO TYRIMO ATASKAITOS</t>
  </si>
  <si>
    <t>3 priedas. Papildomų poilsio dienų išmokų fiksuotosios normos</t>
  </si>
  <si>
    <t>Vidutinis mėnesio darbo valandų skaičius</t>
  </si>
  <si>
    <t>Papildomų poilsio dienų išmokų fiksuotosios normos nuo tinkamų finansuoti darbo užmokesčio išlaidų, kai papildomų poilsio dienų skaičius per mėnesį yra (dienomis/valandomis):</t>
  </si>
  <si>
    <t>Bendra (5 ir 6 d.d. savaitė)</t>
  </si>
  <si>
    <t>Plėtros programos pažangos priemonės Nr. 02-001-06-06-01 „Didinti atsparumą ekstremaliesiems hidrometeorologiniams reiškiniams“ (toliau – PP) veiklos „Hidrologinių ir meteorologinių stebėjimų tinklo plėtra, prognozavimo ir perspėjimo priemonių tobulinimas siekiant prisitaikyti prie klimato kaitos“ projektų finansavimo sąlygų aprašo 
4 priedas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</si>
</sst>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30" x14ac:knownFonts="1">
    <font>
      <sz val="9"/>
      <color theme="1"/>
      <name val="Calibri"/>
      <family val="2"/>
      <charset val="186"/>
    </font>
    <font>
      <b/>
      <sz val="9"/>
      <color theme="1"/>
      <name val="Calibri"/>
      <family val="2"/>
      <charset val="186"/>
    </font>
    <font>
      <sz val="10"/>
      <name val="Arial"/>
      <family val="2"/>
      <charset val="186"/>
    </font>
    <font>
      <sz val="12"/>
      <name val="Times New Roman"/>
      <family val="1"/>
      <charset val="186"/>
    </font>
    <font>
      <b/>
      <sz val="12"/>
      <name val="Times New Roman"/>
      <family val="1"/>
      <charset val="186"/>
    </font>
    <font>
      <sz val="11"/>
      <name val="Times New Roman"/>
      <family val="1"/>
      <charset val="186"/>
    </font>
    <font>
      <sz val="10"/>
      <name val="Times New Roman"/>
      <family val="1"/>
      <charset val="186"/>
    </font>
    <font>
      <b/>
      <sz val="10"/>
      <name val="Times New Roman"/>
      <family val="1"/>
      <charset val="186"/>
    </font>
    <font>
      <b/>
      <sz val="9"/>
      <name val="Times New Roman"/>
      <family val="1"/>
      <charset val="186"/>
    </font>
    <font>
      <sz val="11"/>
      <color indexed="8"/>
      <name val="Calibri"/>
      <family val="2"/>
      <charset val="186"/>
    </font>
    <font>
      <sz val="11"/>
      <color indexed="9"/>
      <name val="Calibri"/>
      <family val="2"/>
      <charset val="186"/>
    </font>
    <font>
      <sz val="11"/>
      <color indexed="20"/>
      <name val="Calibri"/>
      <family val="2"/>
      <charset val="186"/>
    </font>
    <font>
      <b/>
      <sz val="11"/>
      <color indexed="52"/>
      <name val="Calibri"/>
      <family val="2"/>
      <charset val="186"/>
    </font>
    <font>
      <b/>
      <sz val="11"/>
      <color indexed="9"/>
      <name val="Calibri"/>
      <family val="2"/>
      <charset val="186"/>
    </font>
    <font>
      <sz val="11"/>
      <color indexed="62"/>
      <name val="Calibri"/>
      <family val="2"/>
      <charset val="186"/>
    </font>
    <font>
      <sz val="11"/>
      <color indexed="52"/>
      <name val="Calibri"/>
      <family val="2"/>
      <charset val="186"/>
    </font>
    <font>
      <sz val="11"/>
      <color indexed="60"/>
      <name val="Calibri"/>
      <family val="2"/>
      <charset val="186"/>
    </font>
    <font>
      <b/>
      <sz val="9"/>
      <color rgb="FFFF0000"/>
      <name val="Calibri"/>
      <family val="2"/>
      <charset val="186"/>
    </font>
    <font>
      <b/>
      <sz val="10"/>
      <color theme="1"/>
      <name val="Calibri"/>
      <family val="2"/>
      <charset val="186"/>
      <scheme val="minor"/>
    </font>
    <font>
      <sz val="9"/>
      <color indexed="8"/>
      <name val="Times New Roman"/>
      <family val="1"/>
      <charset val="186"/>
    </font>
    <font>
      <sz val="10"/>
      <color theme="1"/>
      <name val="Calibri"/>
      <family val="2"/>
      <charset val="186"/>
      <scheme val="minor"/>
    </font>
    <font>
      <sz val="10"/>
      <color theme="0"/>
      <name val="Times New Roman"/>
      <family val="1"/>
      <charset val="186"/>
    </font>
    <font>
      <sz val="8"/>
      <name val="Calibri"/>
      <family val="2"/>
      <charset val="186"/>
    </font>
    <font>
      <sz val="10"/>
      <color theme="1"/>
      <name val="Calibri"/>
      <family val="2"/>
      <charset val="186"/>
    </font>
    <font>
      <b/>
      <i/>
      <sz val="10"/>
      <color rgb="FFFF0000"/>
      <name val="Times New Roman"/>
      <family val="1"/>
      <charset val="186"/>
    </font>
    <font>
      <sz val="9"/>
      <color indexed="81"/>
      <name val="Tahoma"/>
      <family val="2"/>
      <charset val="186"/>
    </font>
    <font>
      <b/>
      <sz val="9"/>
      <color indexed="81"/>
      <name val="Tahoma"/>
      <family val="2"/>
      <charset val="186"/>
    </font>
    <font>
      <u/>
      <sz val="9"/>
      <color theme="10"/>
      <name val="Calibri"/>
      <family val="2"/>
      <charset val="186"/>
    </font>
    <font>
      <u/>
      <sz val="10"/>
      <name val="Times New Roman"/>
      <family val="1"/>
      <charset val="186"/>
    </font>
    <font>
      <sz val="10"/>
      <color rgb="FF002060"/>
      <name val="Times New Roman"/>
      <family val="1"/>
      <charset val="186"/>
    </font>
  </fonts>
  <fills count="28">
    <fill>
      <patternFill patternType="none"/>
    </fill>
    <fill>
      <patternFill patternType="gray125"/>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theme="0"/>
        <bgColor indexed="64"/>
      </patternFill>
    </fill>
    <fill>
      <patternFill patternType="solid">
        <fgColor theme="6" tint="0.59999389629810485"/>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6">
    <xf numFmtId="0" fontId="0" fillId="0" borderId="0"/>
    <xf numFmtId="0" fontId="2" fillId="0" borderId="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6" borderId="0" applyNumberFormat="0" applyBorder="0" applyAlignment="0" applyProtection="0"/>
    <xf numFmtId="0" fontId="9" fillId="9" borderId="0" applyNumberFormat="0" applyBorder="0" applyAlignment="0" applyProtection="0"/>
    <xf numFmtId="0" fontId="9" fillId="12" borderId="0" applyNumberFormat="0" applyBorder="0" applyAlignment="0" applyProtection="0"/>
    <xf numFmtId="0" fontId="10" fillId="13"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20" borderId="0" applyNumberFormat="0" applyBorder="0" applyAlignment="0" applyProtection="0"/>
    <xf numFmtId="0" fontId="11" fillId="4" borderId="0" applyNumberFormat="0" applyBorder="0" applyAlignment="0" applyProtection="0"/>
    <xf numFmtId="0" fontId="12" fillId="21" borderId="9" applyNumberFormat="0" applyAlignment="0" applyProtection="0"/>
    <xf numFmtId="0" fontId="13" fillId="22" borderId="10" applyNumberFormat="0" applyAlignment="0" applyProtection="0"/>
    <xf numFmtId="0" fontId="14" fillId="8" borderId="9" applyNumberFormat="0" applyAlignment="0" applyProtection="0"/>
    <xf numFmtId="0" fontId="15" fillId="0" borderId="11" applyNumberFormat="0" applyFill="0" applyAlignment="0" applyProtection="0"/>
    <xf numFmtId="0" fontId="16" fillId="23" borderId="0" applyNumberFormat="0" applyBorder="0" applyAlignment="0" applyProtection="0"/>
    <xf numFmtId="0" fontId="2" fillId="24" borderId="12" applyNumberFormat="0" applyFont="0" applyAlignment="0" applyProtection="0"/>
    <xf numFmtId="0" fontId="2" fillId="0" borderId="0"/>
    <xf numFmtId="9" fontId="2" fillId="0" borderId="0" applyFont="0" applyFill="0" applyBorder="0" applyAlignment="0" applyProtection="0"/>
    <xf numFmtId="0" fontId="27" fillId="0" borderId="0" applyNumberFormat="0" applyFill="0" applyBorder="0" applyAlignment="0" applyProtection="0"/>
  </cellStyleXfs>
  <cellXfs count="173">
    <xf numFmtId="0" fontId="0" fillId="0" borderId="0" xfId="0"/>
    <xf numFmtId="0" fontId="0" fillId="0" borderId="1" xfId="0" applyBorder="1" applyAlignment="1">
      <alignment horizontal="center"/>
    </xf>
    <xf numFmtId="0" fontId="1" fillId="0" borderId="0" xfId="0" applyFont="1"/>
    <xf numFmtId="0" fontId="0" fillId="2" borderId="1" xfId="0" applyFill="1" applyBorder="1" applyAlignment="1">
      <alignment horizontal="center"/>
    </xf>
    <xf numFmtId="0" fontId="0" fillId="2" borderId="1" xfId="0" applyFill="1" applyBorder="1" applyAlignment="1">
      <alignment horizontal="center" wrapText="1"/>
    </xf>
    <xf numFmtId="0" fontId="1" fillId="0" borderId="1" xfId="0" applyFont="1" applyBorder="1" applyAlignment="1">
      <alignment horizontal="center"/>
    </xf>
    <xf numFmtId="0" fontId="0" fillId="0" borderId="0" xfId="0" applyAlignment="1">
      <alignment horizontal="center"/>
    </xf>
    <xf numFmtId="0" fontId="17" fillId="0" borderId="0" xfId="0" applyFont="1"/>
    <xf numFmtId="0" fontId="0" fillId="0" borderId="2" xfId="0" applyBorder="1" applyAlignment="1">
      <alignment horizontal="center"/>
    </xf>
    <xf numFmtId="0" fontId="0" fillId="0" borderId="4" xfId="0" applyBorder="1" applyAlignment="1">
      <alignment horizontal="center"/>
    </xf>
    <xf numFmtId="0" fontId="0" fillId="2" borderId="14" xfId="0" applyFill="1" applyBorder="1" applyAlignment="1">
      <alignment horizontal="center"/>
    </xf>
    <xf numFmtId="0" fontId="0" fillId="2" borderId="15" xfId="0" applyFill="1" applyBorder="1" applyAlignment="1">
      <alignment horizontal="center"/>
    </xf>
    <xf numFmtId="0" fontId="0" fillId="2" borderId="16" xfId="0" applyFill="1" applyBorder="1" applyAlignment="1">
      <alignment horizontal="center"/>
    </xf>
    <xf numFmtId="0" fontId="0" fillId="2" borderId="17" xfId="0" applyFill="1" applyBorder="1" applyAlignment="1">
      <alignment horizontal="center"/>
    </xf>
    <xf numFmtId="0" fontId="18" fillId="0" borderId="1" xfId="0" applyFont="1" applyBorder="1"/>
    <xf numFmtId="0" fontId="18" fillId="0" borderId="1" xfId="0" applyFont="1" applyBorder="1" applyAlignment="1">
      <alignment wrapText="1"/>
    </xf>
    <xf numFmtId="0" fontId="0" fillId="2" borderId="13" xfId="0" applyFill="1" applyBorder="1" applyAlignment="1">
      <alignment horizontal="center"/>
    </xf>
    <xf numFmtId="0" fontId="0" fillId="26" borderId="1" xfId="0" applyFill="1" applyBorder="1" applyAlignment="1">
      <alignment horizontal="center"/>
    </xf>
    <xf numFmtId="4" fontId="6" fillId="26" borderId="1" xfId="1" applyNumberFormat="1" applyFont="1" applyFill="1" applyBorder="1" applyAlignment="1">
      <alignment horizontal="center" vertical="center"/>
    </xf>
    <xf numFmtId="0" fontId="6" fillId="26" borderId="1" xfId="1" applyFont="1" applyFill="1" applyBorder="1" applyAlignment="1">
      <alignment horizontal="center" vertical="center"/>
    </xf>
    <xf numFmtId="0" fontId="6" fillId="26" borderId="0" xfId="1" applyFont="1" applyFill="1"/>
    <xf numFmtId="0" fontId="3" fillId="26" borderId="0" xfId="1" applyFont="1" applyFill="1"/>
    <xf numFmtId="10" fontId="21" fillId="26" borderId="0" xfId="1" applyNumberFormat="1" applyFont="1" applyFill="1"/>
    <xf numFmtId="0" fontId="7" fillId="26" borderId="0" xfId="1" applyFont="1" applyFill="1" applyAlignment="1">
      <alignment horizontal="left"/>
    </xf>
    <xf numFmtId="0" fontId="6" fillId="26" borderId="0" xfId="1" applyFont="1" applyFill="1" applyAlignment="1">
      <alignment horizontal="center" vertical="top" wrapText="1"/>
    </xf>
    <xf numFmtId="0" fontId="7" fillId="26" borderId="0" xfId="1" applyFont="1" applyFill="1" applyAlignment="1">
      <alignment vertical="top" wrapText="1"/>
    </xf>
    <xf numFmtId="0" fontId="6" fillId="26" borderId="0" xfId="1" applyFont="1" applyFill="1" applyAlignment="1">
      <alignment horizontal="center" vertical="center" wrapText="1"/>
    </xf>
    <xf numFmtId="10" fontId="6" fillId="26" borderId="1" xfId="1" applyNumberFormat="1" applyFont="1" applyFill="1" applyBorder="1" applyAlignment="1">
      <alignment horizontal="center" vertical="center"/>
    </xf>
    <xf numFmtId="10" fontId="6" fillId="26" borderId="0" xfId="1" applyNumberFormat="1" applyFont="1" applyFill="1" applyAlignment="1">
      <alignment horizontal="center"/>
    </xf>
    <xf numFmtId="4" fontId="7" fillId="26" borderId="0" xfId="1" applyNumberFormat="1" applyFont="1" applyFill="1" applyAlignment="1">
      <alignment horizontal="left"/>
    </xf>
    <xf numFmtId="49" fontId="6" fillId="26" borderId="1" xfId="1" applyNumberFormat="1" applyFont="1" applyFill="1" applyBorder="1" applyAlignment="1">
      <alignment horizontal="center" vertical="center"/>
    </xf>
    <xf numFmtId="0" fontId="6" fillId="26" borderId="1" xfId="1" applyFont="1" applyFill="1" applyBorder="1" applyAlignment="1">
      <alignment vertical="center"/>
    </xf>
    <xf numFmtId="3" fontId="6" fillId="26" borderId="1" xfId="1" applyNumberFormat="1" applyFont="1" applyFill="1" applyBorder="1" applyAlignment="1">
      <alignment horizontal="center" vertical="center"/>
    </xf>
    <xf numFmtId="2" fontId="6" fillId="26" borderId="1" xfId="0" applyNumberFormat="1" applyFont="1" applyFill="1" applyBorder="1" applyAlignment="1">
      <alignment horizontal="center" vertical="center"/>
    </xf>
    <xf numFmtId="0" fontId="6" fillId="26" borderId="1" xfId="1" applyFont="1" applyFill="1" applyBorder="1"/>
    <xf numFmtId="0" fontId="7" fillId="26" borderId="0" xfId="1" applyFont="1" applyFill="1" applyAlignment="1">
      <alignment horizontal="center"/>
    </xf>
    <xf numFmtId="0" fontId="7" fillId="26" borderId="0" xfId="1" applyFont="1" applyFill="1"/>
    <xf numFmtId="2" fontId="7" fillId="26" borderId="0" xfId="1" applyNumberFormat="1" applyFont="1" applyFill="1" applyAlignment="1">
      <alignment horizontal="center"/>
    </xf>
    <xf numFmtId="0" fontId="8" fillId="26" borderId="0" xfId="1" applyFont="1" applyFill="1" applyAlignment="1">
      <alignment horizontal="center"/>
    </xf>
    <xf numFmtId="0" fontId="8" fillId="26" borderId="0" xfId="1" applyFont="1" applyFill="1"/>
    <xf numFmtId="2" fontId="8" fillId="26" borderId="0" xfId="1" applyNumberFormat="1" applyFont="1" applyFill="1" applyAlignment="1">
      <alignment horizontal="center"/>
    </xf>
    <xf numFmtId="0" fontId="6" fillId="26" borderId="0" xfId="1" applyFont="1" applyFill="1" applyAlignment="1">
      <alignment horizontal="left" vertical="top" wrapText="1"/>
    </xf>
    <xf numFmtId="0" fontId="2" fillId="26" borderId="8" xfId="33" applyFill="1" applyBorder="1"/>
    <xf numFmtId="0" fontId="5" fillId="26" borderId="0" xfId="1" applyFont="1" applyFill="1" applyAlignment="1">
      <alignment vertical="top" wrapText="1"/>
    </xf>
    <xf numFmtId="0" fontId="6" fillId="26" borderId="0" xfId="1" applyFont="1" applyFill="1" applyAlignment="1">
      <alignment wrapText="1"/>
    </xf>
    <xf numFmtId="0" fontId="2" fillId="26" borderId="0" xfId="0" applyFont="1" applyFill="1"/>
    <xf numFmtId="0" fontId="6" fillId="26" borderId="0" xfId="0" applyFont="1" applyFill="1"/>
    <xf numFmtId="0" fontId="23" fillId="26" borderId="0" xfId="0" applyFont="1" applyFill="1"/>
    <xf numFmtId="4" fontId="7" fillId="27" borderId="1" xfId="1" applyNumberFormat="1" applyFont="1" applyFill="1" applyBorder="1" applyAlignment="1">
      <alignment horizontal="center"/>
    </xf>
    <xf numFmtId="0" fontId="7" fillId="27" borderId="2" xfId="1" applyFont="1" applyFill="1" applyBorder="1"/>
    <xf numFmtId="0" fontId="7" fillId="27" borderId="3" xfId="1" applyFont="1" applyFill="1" applyBorder="1"/>
    <xf numFmtId="0" fontId="18" fillId="26" borderId="0" xfId="0" applyFont="1" applyFill="1"/>
    <xf numFmtId="2" fontId="7" fillId="26" borderId="0" xfId="1" applyNumberFormat="1" applyFont="1" applyFill="1"/>
    <xf numFmtId="0" fontId="7" fillId="26" borderId="0" xfId="1" applyFont="1" applyFill="1" applyAlignment="1">
      <alignment horizontal="right"/>
    </xf>
    <xf numFmtId="0" fontId="7" fillId="27" borderId="1" xfId="1" applyFont="1" applyFill="1" applyBorder="1" applyAlignment="1">
      <alignment horizontal="center" vertical="center"/>
    </xf>
    <xf numFmtId="49" fontId="7" fillId="27" borderId="1" xfId="1" applyNumberFormat="1" applyFont="1" applyFill="1" applyBorder="1" applyAlignment="1">
      <alignment horizontal="center" vertical="center" wrapText="1"/>
    </xf>
    <xf numFmtId="0" fontId="7" fillId="27" borderId="1" xfId="1" applyFont="1" applyFill="1" applyBorder="1" applyAlignment="1">
      <alignment horizontal="center" vertical="center" wrapText="1"/>
    </xf>
    <xf numFmtId="0" fontId="3" fillId="26" borderId="0" xfId="1" applyFont="1" applyFill="1" applyAlignment="1">
      <alignment horizontal="left" vertical="top"/>
    </xf>
    <xf numFmtId="0" fontId="7" fillId="26" borderId="0" xfId="1" applyFont="1" applyFill="1" applyAlignment="1">
      <alignment horizontal="center" vertical="top"/>
    </xf>
    <xf numFmtId="0" fontId="7" fillId="26" borderId="0" xfId="1" applyFont="1" applyFill="1" applyAlignment="1">
      <alignment vertical="top"/>
    </xf>
    <xf numFmtId="2" fontId="7" fillId="26" borderId="0" xfId="1" applyNumberFormat="1" applyFont="1" applyFill="1" applyAlignment="1">
      <alignment horizontal="center" vertical="top"/>
    </xf>
    <xf numFmtId="0" fontId="27" fillId="26" borderId="0" xfId="35" applyFill="1"/>
    <xf numFmtId="0" fontId="3" fillId="26" borderId="0" xfId="1" applyFont="1" applyFill="1" applyAlignment="1">
      <alignment vertical="top" wrapText="1"/>
    </xf>
    <xf numFmtId="164" fontId="7" fillId="25" borderId="1" xfId="1" applyNumberFormat="1" applyFont="1" applyFill="1" applyBorder="1" applyAlignment="1">
      <alignment horizontal="center" vertical="center"/>
    </xf>
    <xf numFmtId="0" fontId="27" fillId="0" borderId="0" xfId="35" applyFill="1"/>
    <xf numFmtId="0" fontId="23" fillId="0" borderId="0" xfId="0" applyFont="1"/>
    <xf numFmtId="10" fontId="6" fillId="25" borderId="1" xfId="1" applyNumberFormat="1" applyFont="1" applyFill="1" applyBorder="1" applyAlignment="1">
      <alignment horizontal="center" vertical="center"/>
    </xf>
    <xf numFmtId="4" fontId="6" fillId="25" borderId="1" xfId="1" applyNumberFormat="1" applyFont="1" applyFill="1" applyBorder="1" applyAlignment="1">
      <alignment horizontal="center" vertical="center"/>
    </xf>
    <xf numFmtId="0" fontId="3" fillId="26" borderId="0" xfId="1" applyFont="1" applyFill="1" applyProtection="1">
      <protection locked="0"/>
    </xf>
    <xf numFmtId="0" fontId="6" fillId="26" borderId="0" xfId="1" applyFont="1" applyFill="1" applyProtection="1">
      <protection locked="0"/>
    </xf>
    <xf numFmtId="0" fontId="18" fillId="26" borderId="0" xfId="0" applyFont="1" applyFill="1" applyProtection="1">
      <protection locked="0"/>
    </xf>
    <xf numFmtId="2" fontId="7" fillId="26" borderId="0" xfId="1" applyNumberFormat="1" applyFont="1" applyFill="1" applyProtection="1">
      <protection locked="0"/>
    </xf>
    <xf numFmtId="10" fontId="21" fillId="26" borderId="0" xfId="1" applyNumberFormat="1" applyFont="1" applyFill="1" applyProtection="1">
      <protection locked="0"/>
    </xf>
    <xf numFmtId="0" fontId="7" fillId="26" borderId="0" xfId="1" applyFont="1" applyFill="1" applyAlignment="1" applyProtection="1">
      <alignment horizontal="left"/>
      <protection locked="0"/>
    </xf>
    <xf numFmtId="0" fontId="6" fillId="26" borderId="0" xfId="1" applyFont="1" applyFill="1" applyAlignment="1" applyProtection="1">
      <alignment horizontal="center" vertical="top" wrapText="1"/>
      <protection locked="0"/>
    </xf>
    <xf numFmtId="0" fontId="7" fillId="26" borderId="0" xfId="1" applyFont="1" applyFill="1" applyAlignment="1" applyProtection="1">
      <alignment vertical="top" wrapText="1"/>
      <protection locked="0"/>
    </xf>
    <xf numFmtId="0" fontId="6" fillId="26" borderId="0" xfId="1" applyFont="1" applyFill="1" applyAlignment="1" applyProtection="1">
      <alignment horizontal="center" vertical="center" wrapText="1"/>
      <protection locked="0"/>
    </xf>
    <xf numFmtId="0" fontId="6" fillId="26" borderId="1" xfId="1" applyFont="1" applyFill="1" applyBorder="1" applyAlignment="1" applyProtection="1">
      <alignment horizontal="center" vertical="center"/>
      <protection locked="0"/>
    </xf>
    <xf numFmtId="10" fontId="6" fillId="26" borderId="1" xfId="1" applyNumberFormat="1" applyFont="1" applyFill="1" applyBorder="1" applyAlignment="1" applyProtection="1">
      <alignment horizontal="center" vertical="center"/>
      <protection locked="0"/>
    </xf>
    <xf numFmtId="10" fontId="6" fillId="26" borderId="0" xfId="1" applyNumberFormat="1" applyFont="1" applyFill="1" applyAlignment="1" applyProtection="1">
      <alignment horizontal="center"/>
      <protection locked="0"/>
    </xf>
    <xf numFmtId="4" fontId="7" fillId="26" borderId="0" xfId="1" applyNumberFormat="1" applyFont="1" applyFill="1" applyAlignment="1" applyProtection="1">
      <alignment horizontal="left"/>
      <protection locked="0"/>
    </xf>
    <xf numFmtId="0" fontId="7" fillId="26" borderId="0" xfId="1" applyFont="1" applyFill="1" applyAlignment="1" applyProtection="1">
      <alignment horizontal="right"/>
      <protection locked="0"/>
    </xf>
    <xf numFmtId="0" fontId="7" fillId="27" borderId="1" xfId="1" applyFont="1" applyFill="1" applyBorder="1" applyAlignment="1" applyProtection="1">
      <alignment horizontal="center" vertical="center" wrapText="1"/>
      <protection locked="0"/>
    </xf>
    <xf numFmtId="0" fontId="7" fillId="27" borderId="1" xfId="1" applyFont="1" applyFill="1" applyBorder="1" applyAlignment="1" applyProtection="1">
      <alignment horizontal="center" vertical="center"/>
      <protection locked="0"/>
    </xf>
    <xf numFmtId="49" fontId="7" fillId="27" borderId="1" xfId="1" applyNumberFormat="1" applyFont="1" applyFill="1" applyBorder="1" applyAlignment="1" applyProtection="1">
      <alignment horizontal="center" vertical="center" wrapText="1"/>
      <protection locked="0"/>
    </xf>
    <xf numFmtId="49" fontId="6" fillId="26" borderId="1" xfId="1" applyNumberFormat="1" applyFont="1" applyFill="1" applyBorder="1" applyAlignment="1" applyProtection="1">
      <alignment horizontal="center" vertical="center"/>
      <protection locked="0"/>
    </xf>
    <xf numFmtId="0" fontId="6" fillId="26" borderId="1" xfId="1" applyFont="1" applyFill="1" applyBorder="1" applyAlignment="1" applyProtection="1">
      <alignment vertical="center"/>
      <protection locked="0"/>
    </xf>
    <xf numFmtId="4" fontId="6" fillId="26" borderId="1" xfId="1" applyNumberFormat="1" applyFont="1" applyFill="1" applyBorder="1" applyAlignment="1" applyProtection="1">
      <alignment horizontal="center" vertical="center"/>
      <protection locked="0"/>
    </xf>
    <xf numFmtId="4" fontId="6" fillId="25" borderId="1" xfId="1" applyNumberFormat="1" applyFont="1" applyFill="1" applyBorder="1" applyAlignment="1" applyProtection="1">
      <alignment horizontal="center" vertical="center"/>
      <protection locked="0"/>
    </xf>
    <xf numFmtId="3" fontId="6" fillId="26" borderId="1" xfId="1" applyNumberFormat="1" applyFont="1" applyFill="1" applyBorder="1" applyAlignment="1" applyProtection="1">
      <alignment horizontal="center" vertical="center"/>
      <protection locked="0"/>
    </xf>
    <xf numFmtId="2" fontId="6" fillId="0" borderId="1" xfId="0" applyNumberFormat="1" applyFont="1" applyBorder="1" applyAlignment="1" applyProtection="1">
      <alignment horizontal="center" vertical="center"/>
      <protection locked="0"/>
    </xf>
    <xf numFmtId="10" fontId="6" fillId="25" borderId="1" xfId="1" applyNumberFormat="1" applyFont="1" applyFill="1" applyBorder="1" applyAlignment="1" applyProtection="1">
      <alignment horizontal="center" vertical="center"/>
      <protection locked="0"/>
    </xf>
    <xf numFmtId="164" fontId="7" fillId="25" borderId="1" xfId="1" applyNumberFormat="1" applyFont="1" applyFill="1" applyBorder="1" applyAlignment="1" applyProtection="1">
      <alignment horizontal="center" vertical="center"/>
      <protection locked="0"/>
    </xf>
    <xf numFmtId="4" fontId="7" fillId="25" borderId="1" xfId="1" applyNumberFormat="1" applyFont="1" applyFill="1" applyBorder="1" applyAlignment="1" applyProtection="1">
      <alignment horizontal="center" vertical="center"/>
      <protection locked="0"/>
    </xf>
    <xf numFmtId="0" fontId="6" fillId="26" borderId="1" xfId="1" applyFont="1" applyFill="1" applyBorder="1" applyAlignment="1" applyProtection="1">
      <alignment wrapText="1"/>
      <protection locked="0"/>
    </xf>
    <xf numFmtId="0" fontId="6" fillId="26" borderId="1" xfId="1" applyFont="1" applyFill="1" applyBorder="1" applyProtection="1">
      <protection locked="0"/>
    </xf>
    <xf numFmtId="0" fontId="7" fillId="27" borderId="2" xfId="1" applyFont="1" applyFill="1" applyBorder="1" applyProtection="1">
      <protection locked="0"/>
    </xf>
    <xf numFmtId="0" fontId="7" fillId="27" borderId="3" xfId="1" applyFont="1" applyFill="1" applyBorder="1" applyProtection="1">
      <protection locked="0"/>
    </xf>
    <xf numFmtId="4" fontId="7" fillId="27" borderId="1" xfId="1" applyNumberFormat="1" applyFont="1" applyFill="1" applyBorder="1" applyAlignment="1" applyProtection="1">
      <alignment horizontal="center"/>
      <protection locked="0"/>
    </xf>
    <xf numFmtId="0" fontId="7" fillId="26" borderId="0" xfId="1" applyFont="1" applyFill="1" applyAlignment="1" applyProtection="1">
      <alignment horizontal="center"/>
      <protection locked="0"/>
    </xf>
    <xf numFmtId="0" fontId="7" fillId="26" borderId="0" xfId="1" applyFont="1" applyFill="1" applyProtection="1">
      <protection locked="0"/>
    </xf>
    <xf numFmtId="2" fontId="7" fillId="26" borderId="0" xfId="1" applyNumberFormat="1" applyFont="1" applyFill="1" applyAlignment="1" applyProtection="1">
      <alignment horizontal="center"/>
      <protection locked="0"/>
    </xf>
    <xf numFmtId="0" fontId="3" fillId="26" borderId="0" xfId="1" applyFont="1" applyFill="1" applyAlignment="1" applyProtection="1">
      <alignment horizontal="left" vertical="top"/>
      <protection locked="0"/>
    </xf>
    <xf numFmtId="0" fontId="3" fillId="26" borderId="0" xfId="1" applyFont="1" applyFill="1" applyAlignment="1" applyProtection="1">
      <alignment horizontal="left" vertical="top" wrapText="1"/>
      <protection locked="0"/>
    </xf>
    <xf numFmtId="0" fontId="2" fillId="26" borderId="0" xfId="0" applyFont="1" applyFill="1" applyProtection="1">
      <protection locked="0"/>
    </xf>
    <xf numFmtId="0" fontId="6" fillId="26" borderId="0" xfId="0" applyFont="1" applyFill="1" applyProtection="1">
      <protection locked="0"/>
    </xf>
    <xf numFmtId="0" fontId="23" fillId="26" borderId="0" xfId="0" applyFont="1" applyFill="1" applyProtection="1">
      <protection locked="0"/>
    </xf>
    <xf numFmtId="0" fontId="6" fillId="26" borderId="0" xfId="1" applyFont="1" applyFill="1" applyAlignment="1" applyProtection="1">
      <alignment horizontal="left" vertical="top" wrapText="1"/>
      <protection locked="0"/>
    </xf>
    <xf numFmtId="0" fontId="5" fillId="26" borderId="0" xfId="1" applyFont="1" applyFill="1" applyAlignment="1" applyProtection="1">
      <alignment vertical="top" wrapText="1"/>
      <protection locked="0"/>
    </xf>
    <xf numFmtId="0" fontId="6" fillId="26" borderId="0" xfId="1" applyFont="1" applyFill="1" applyAlignment="1" applyProtection="1">
      <alignment wrapText="1"/>
      <protection locked="0"/>
    </xf>
    <xf numFmtId="0" fontId="29" fillId="0" borderId="1" xfId="1" applyFont="1" applyBorder="1" applyAlignment="1">
      <alignment vertical="center"/>
    </xf>
    <xf numFmtId="0" fontId="6" fillId="0" borderId="1" xfId="1" applyFont="1" applyBorder="1" applyAlignment="1">
      <alignment horizontal="center" vertical="center"/>
    </xf>
    <xf numFmtId="0" fontId="6" fillId="0" borderId="1" xfId="1" applyFont="1" applyBorder="1" applyAlignment="1" applyProtection="1">
      <alignment wrapText="1"/>
      <protection locked="0"/>
    </xf>
    <xf numFmtId="10" fontId="6" fillId="0" borderId="1" xfId="1" applyNumberFormat="1" applyFont="1" applyBorder="1" applyAlignment="1" applyProtection="1">
      <alignment horizontal="center" vertical="center"/>
      <protection locked="0"/>
    </xf>
    <xf numFmtId="10" fontId="6" fillId="0" borderId="1" xfId="1" applyNumberFormat="1" applyFont="1" applyBorder="1" applyAlignment="1">
      <alignment horizontal="center" vertical="center"/>
    </xf>
    <xf numFmtId="0" fontId="3" fillId="26" borderId="0" xfId="1" applyFont="1" applyFill="1" applyAlignment="1" applyProtection="1">
      <alignment vertical="top"/>
      <protection locked="0"/>
    </xf>
    <xf numFmtId="0" fontId="19" fillId="26" borderId="13" xfId="33" applyFont="1" applyFill="1" applyBorder="1" applyAlignment="1" applyProtection="1">
      <alignment horizontal="center" wrapText="1"/>
      <protection locked="0"/>
    </xf>
    <xf numFmtId="0" fontId="6" fillId="26" borderId="0" xfId="1" applyFont="1" applyFill="1" applyAlignment="1" applyProtection="1">
      <alignment horizontal="center"/>
      <protection locked="0"/>
    </xf>
    <xf numFmtId="0" fontId="7" fillId="27" borderId="5" xfId="1" applyFont="1" applyFill="1" applyBorder="1" applyAlignment="1" applyProtection="1">
      <alignment horizontal="center" vertical="center" wrapText="1"/>
      <protection locked="0"/>
    </xf>
    <xf numFmtId="0" fontId="7" fillId="27" borderId="7" xfId="1" applyFont="1" applyFill="1" applyBorder="1" applyAlignment="1" applyProtection="1">
      <alignment horizontal="center" vertical="center" wrapText="1"/>
      <protection locked="0"/>
    </xf>
    <xf numFmtId="0" fontId="7" fillId="27" borderId="6" xfId="1" applyFont="1" applyFill="1" applyBorder="1" applyAlignment="1" applyProtection="1">
      <alignment horizontal="center" vertical="center" wrapText="1"/>
      <protection locked="0"/>
    </xf>
    <xf numFmtId="0" fontId="3" fillId="26" borderId="0" xfId="1" applyFont="1" applyFill="1" applyAlignment="1" applyProtection="1">
      <alignment horizontal="left" vertical="top" wrapText="1"/>
      <protection locked="0"/>
    </xf>
    <xf numFmtId="0" fontId="27" fillId="26" borderId="0" xfId="35" applyFill="1" applyAlignment="1" applyProtection="1">
      <alignment horizontal="left" vertical="top" wrapText="1"/>
      <protection locked="0"/>
    </xf>
    <xf numFmtId="0" fontId="27" fillId="0" borderId="0" xfId="35" applyFill="1" applyAlignment="1" applyProtection="1">
      <alignment horizontal="left" vertical="top" wrapText="1"/>
      <protection locked="0"/>
    </xf>
    <xf numFmtId="0" fontId="3" fillId="0" borderId="0" xfId="1" applyFont="1" applyAlignment="1" applyProtection="1">
      <alignment horizontal="left" vertical="top" wrapText="1"/>
      <protection locked="0"/>
    </xf>
    <xf numFmtId="0" fontId="27" fillId="0" borderId="0" xfId="35" applyFill="1" applyAlignment="1" applyProtection="1">
      <alignment horizontal="left" vertical="top"/>
      <protection locked="0"/>
    </xf>
    <xf numFmtId="0" fontId="7" fillId="27" borderId="1" xfId="1" applyFont="1" applyFill="1" applyBorder="1" applyAlignment="1" applyProtection="1">
      <alignment horizontal="center" vertical="center" wrapText="1"/>
      <protection locked="0"/>
    </xf>
    <xf numFmtId="0" fontId="4" fillId="26" borderId="0" xfId="1" applyFont="1" applyFill="1" applyAlignment="1" applyProtection="1">
      <alignment horizontal="center" vertical="center"/>
      <protection locked="0"/>
    </xf>
    <xf numFmtId="0" fontId="7" fillId="26" borderId="0" xfId="1" applyFont="1" applyFill="1" applyAlignment="1" applyProtection="1">
      <alignment horizontal="left"/>
      <protection locked="0"/>
    </xf>
    <xf numFmtId="0" fontId="7" fillId="26" borderId="18" xfId="1" applyFont="1" applyFill="1" applyBorder="1" applyAlignment="1" applyProtection="1">
      <alignment horizontal="left" vertical="top" wrapText="1"/>
      <protection locked="0"/>
    </xf>
    <xf numFmtId="0" fontId="7" fillId="26" borderId="19" xfId="1" applyFont="1" applyFill="1" applyBorder="1" applyAlignment="1" applyProtection="1">
      <alignment horizontal="left" vertical="top" wrapText="1"/>
      <protection locked="0"/>
    </xf>
    <xf numFmtId="0" fontId="7" fillId="26" borderId="20" xfId="1" applyFont="1" applyFill="1" applyBorder="1" applyAlignment="1" applyProtection="1">
      <alignment horizontal="left" vertical="top" wrapText="1"/>
      <protection locked="0"/>
    </xf>
    <xf numFmtId="0" fontId="7" fillId="26" borderId="2" xfId="1" applyFont="1" applyFill="1" applyBorder="1" applyAlignment="1" applyProtection="1">
      <alignment horizontal="left" vertical="center" wrapText="1"/>
      <protection locked="0"/>
    </xf>
    <xf numFmtId="0" fontId="7" fillId="26" borderId="3" xfId="1" applyFont="1" applyFill="1" applyBorder="1" applyAlignment="1" applyProtection="1">
      <alignment horizontal="left" vertical="center" wrapText="1"/>
      <protection locked="0"/>
    </xf>
    <xf numFmtId="0" fontId="6" fillId="26" borderId="0" xfId="1" applyFont="1" applyFill="1" applyAlignment="1">
      <alignment wrapText="1"/>
    </xf>
    <xf numFmtId="0" fontId="0" fillId="0" borderId="0" xfId="0"/>
    <xf numFmtId="0" fontId="7" fillId="26" borderId="19" xfId="1" applyFont="1" applyFill="1" applyBorder="1" applyAlignment="1" applyProtection="1">
      <alignment horizontal="center" vertical="top" wrapText="1"/>
      <protection locked="0"/>
    </xf>
    <xf numFmtId="0" fontId="7" fillId="26" borderId="20" xfId="1" applyFont="1" applyFill="1" applyBorder="1" applyAlignment="1" applyProtection="1">
      <alignment horizontal="center" vertical="top" wrapText="1"/>
      <protection locked="0"/>
    </xf>
    <xf numFmtId="0" fontId="7" fillId="27" borderId="5" xfId="1" applyFont="1" applyFill="1" applyBorder="1" applyAlignment="1">
      <alignment horizontal="center" vertical="center" wrapText="1"/>
    </xf>
    <xf numFmtId="0" fontId="7" fillId="27" borderId="7" xfId="1" applyFont="1" applyFill="1" applyBorder="1" applyAlignment="1">
      <alignment horizontal="center" vertical="center" wrapText="1"/>
    </xf>
    <xf numFmtId="0" fontId="7" fillId="27" borderId="6" xfId="1" applyFont="1" applyFill="1" applyBorder="1" applyAlignment="1">
      <alignment horizontal="center" vertical="center" wrapText="1"/>
    </xf>
    <xf numFmtId="0" fontId="6" fillId="26" borderId="0" xfId="1" applyFont="1" applyFill="1" applyAlignment="1">
      <alignment horizontal="left" vertical="top" wrapText="1"/>
    </xf>
    <xf numFmtId="0" fontId="19" fillId="26" borderId="13" xfId="33" applyFont="1" applyFill="1" applyBorder="1" applyAlignment="1">
      <alignment horizontal="center" wrapText="1"/>
    </xf>
    <xf numFmtId="0" fontId="6" fillId="26" borderId="0" xfId="1" applyFont="1" applyFill="1" applyAlignment="1">
      <alignment horizontal="center"/>
    </xf>
    <xf numFmtId="0" fontId="3" fillId="26" borderId="0" xfId="1" applyFont="1" applyFill="1" applyAlignment="1">
      <alignment horizontal="left" vertical="top" wrapText="1"/>
    </xf>
    <xf numFmtId="0" fontId="27" fillId="26" borderId="0" xfId="35" applyFill="1" applyAlignment="1">
      <alignment horizontal="left" vertical="top" wrapText="1"/>
    </xf>
    <xf numFmtId="0" fontId="27" fillId="0" borderId="0" xfId="35" applyFill="1" applyAlignment="1">
      <alignment horizontal="left"/>
    </xf>
    <xf numFmtId="0" fontId="27" fillId="26" borderId="0" xfId="35" applyFill="1" applyAlignment="1">
      <alignment horizontal="left"/>
    </xf>
    <xf numFmtId="0" fontId="24" fillId="27" borderId="5" xfId="1" applyFont="1" applyFill="1" applyBorder="1" applyAlignment="1">
      <alignment horizontal="center" vertical="center" wrapText="1"/>
    </xf>
    <xf numFmtId="0" fontId="24" fillId="27" borderId="6" xfId="1" applyFont="1" applyFill="1" applyBorder="1" applyAlignment="1">
      <alignment horizontal="center" vertical="center" wrapText="1"/>
    </xf>
    <xf numFmtId="0" fontId="4" fillId="26" borderId="0" xfId="1" applyFont="1" applyFill="1" applyAlignment="1">
      <alignment horizontal="center" vertical="center"/>
    </xf>
    <xf numFmtId="0" fontId="7" fillId="26" borderId="0" xfId="1" applyFont="1" applyFill="1" applyAlignment="1">
      <alignment horizontal="left"/>
    </xf>
    <xf numFmtId="0" fontId="7" fillId="26" borderId="2" xfId="1" applyFont="1" applyFill="1" applyBorder="1" applyAlignment="1">
      <alignment horizontal="left" vertical="center" wrapText="1"/>
    </xf>
    <xf numFmtId="0" fontId="7" fillId="26" borderId="3" xfId="1" applyFont="1" applyFill="1" applyBorder="1" applyAlignment="1">
      <alignment horizontal="left" vertical="center" wrapText="1"/>
    </xf>
    <xf numFmtId="0" fontId="7" fillId="26" borderId="18" xfId="1" applyFont="1" applyFill="1" applyBorder="1" applyAlignment="1">
      <alignment horizontal="left" vertical="top" wrapText="1"/>
    </xf>
    <xf numFmtId="0" fontId="7" fillId="26" borderId="19" xfId="1" applyFont="1" applyFill="1" applyBorder="1" applyAlignment="1">
      <alignment horizontal="left" vertical="top" wrapText="1"/>
    </xf>
    <xf numFmtId="0" fontId="7" fillId="26" borderId="20" xfId="1" applyFont="1" applyFill="1" applyBorder="1" applyAlignment="1">
      <alignment horizontal="left" vertical="top" wrapText="1"/>
    </xf>
    <xf numFmtId="0" fontId="7" fillId="26" borderId="19" xfId="1" applyFont="1" applyFill="1" applyBorder="1" applyAlignment="1">
      <alignment horizontal="center" vertical="top" wrapText="1"/>
    </xf>
    <xf numFmtId="0" fontId="7" fillId="26" borderId="20" xfId="1" applyFont="1" applyFill="1" applyBorder="1" applyAlignment="1">
      <alignment horizontal="center" vertical="top" wrapText="1"/>
    </xf>
    <xf numFmtId="0" fontId="20" fillId="0" borderId="1" xfId="0" applyFont="1" applyBorder="1" applyAlignment="1">
      <alignment horizontal="center" wrapText="1"/>
    </xf>
    <xf numFmtId="0" fontId="18" fillId="0" borderId="1" xfId="0" applyFont="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0" fillId="2" borderId="5" xfId="0" applyFill="1" applyBorder="1" applyAlignment="1">
      <alignment horizontal="center"/>
    </xf>
    <xf numFmtId="0" fontId="0" fillId="2" borderId="7" xfId="0" applyFill="1" applyBorder="1" applyAlignment="1">
      <alignment horizontal="center"/>
    </xf>
    <xf numFmtId="0" fontId="0" fillId="2" borderId="6" xfId="0" applyFill="1" applyBorder="1" applyAlignment="1">
      <alignment horizontal="center"/>
    </xf>
    <xf numFmtId="0" fontId="0" fillId="2" borderId="5" xfId="0" applyFill="1" applyBorder="1" applyAlignment="1">
      <alignment horizontal="center" wrapText="1"/>
    </xf>
    <xf numFmtId="0" fontId="0" fillId="2" borderId="7" xfId="0" applyFill="1" applyBorder="1" applyAlignment="1">
      <alignment horizontal="center" wrapText="1"/>
    </xf>
    <xf numFmtId="0" fontId="0" fillId="2" borderId="6" xfId="0" applyFill="1" applyBorder="1" applyAlignment="1">
      <alignment horizontal="center" wrapText="1"/>
    </xf>
    <xf numFmtId="0" fontId="0" fillId="2" borderId="2" xfId="0" applyFill="1" applyBorder="1" applyAlignment="1">
      <alignment horizontal="center" wrapText="1"/>
    </xf>
    <xf numFmtId="0" fontId="0" fillId="2" borderId="3" xfId="0" applyFill="1" applyBorder="1" applyAlignment="1">
      <alignment horizontal="center" wrapText="1"/>
    </xf>
    <xf numFmtId="0" fontId="0" fillId="2" borderId="4" xfId="0" applyFill="1" applyBorder="1" applyAlignment="1">
      <alignment horizontal="center" wrapText="1"/>
    </xf>
  </cellXfs>
  <cellStyles count="36">
    <cellStyle name="20% - Accent1" xfId="2" xr:uid="{00000000-0005-0000-0000-000000000000}"/>
    <cellStyle name="20% - Accent2" xfId="3" xr:uid="{00000000-0005-0000-0000-000001000000}"/>
    <cellStyle name="20% - Accent3" xfId="4" xr:uid="{00000000-0005-0000-0000-000002000000}"/>
    <cellStyle name="20% - Accent4" xfId="5" xr:uid="{00000000-0005-0000-0000-000003000000}"/>
    <cellStyle name="20% - Accent5" xfId="6" xr:uid="{00000000-0005-0000-0000-000004000000}"/>
    <cellStyle name="20% - Accent6" xfId="7" xr:uid="{00000000-0005-0000-0000-000005000000}"/>
    <cellStyle name="40% - Accent1" xfId="8" xr:uid="{00000000-0005-0000-0000-000006000000}"/>
    <cellStyle name="40% - Accent2" xfId="9" xr:uid="{00000000-0005-0000-0000-000007000000}"/>
    <cellStyle name="40% - Accent3" xfId="10" xr:uid="{00000000-0005-0000-0000-000008000000}"/>
    <cellStyle name="40% - Accent4" xfId="11" xr:uid="{00000000-0005-0000-0000-000009000000}"/>
    <cellStyle name="40% - Accent5" xfId="12" xr:uid="{00000000-0005-0000-0000-00000A000000}"/>
    <cellStyle name="40% - Accent6" xfId="13" xr:uid="{00000000-0005-0000-0000-00000B000000}"/>
    <cellStyle name="60% - Accent1" xfId="14" xr:uid="{00000000-0005-0000-0000-00000C000000}"/>
    <cellStyle name="60% - Accent2" xfId="15" xr:uid="{00000000-0005-0000-0000-00000D000000}"/>
    <cellStyle name="60% - Accent3" xfId="16" xr:uid="{00000000-0005-0000-0000-00000E000000}"/>
    <cellStyle name="60% - Accent4" xfId="17" xr:uid="{00000000-0005-0000-0000-00000F000000}"/>
    <cellStyle name="60% - Accent5" xfId="18" xr:uid="{00000000-0005-0000-0000-000010000000}"/>
    <cellStyle name="60% - Accent6" xfId="19" xr:uid="{00000000-0005-0000-0000-000011000000}"/>
    <cellStyle name="Accent1" xfId="20" xr:uid="{00000000-0005-0000-0000-000012000000}"/>
    <cellStyle name="Accent2" xfId="21" xr:uid="{00000000-0005-0000-0000-000013000000}"/>
    <cellStyle name="Accent3" xfId="22" xr:uid="{00000000-0005-0000-0000-000014000000}"/>
    <cellStyle name="Accent4" xfId="23" xr:uid="{00000000-0005-0000-0000-000015000000}"/>
    <cellStyle name="Accent5" xfId="24" xr:uid="{00000000-0005-0000-0000-000016000000}"/>
    <cellStyle name="Accent6" xfId="25" xr:uid="{00000000-0005-0000-0000-000017000000}"/>
    <cellStyle name="Bad" xfId="26" xr:uid="{00000000-0005-0000-0000-000018000000}"/>
    <cellStyle name="Calculation" xfId="27" xr:uid="{00000000-0005-0000-0000-000019000000}"/>
    <cellStyle name="Check Cell" xfId="28" xr:uid="{00000000-0005-0000-0000-00001A000000}"/>
    <cellStyle name="Hyperlink" xfId="35" builtinId="8"/>
    <cellStyle name="Input" xfId="29" xr:uid="{00000000-0005-0000-0000-00001B000000}"/>
    <cellStyle name="Įprastas 2" xfId="1" xr:uid="{00000000-0005-0000-0000-00001D000000}"/>
    <cellStyle name="Linked Cell" xfId="30" xr:uid="{00000000-0005-0000-0000-00001E000000}"/>
    <cellStyle name="Neutral" xfId="31" xr:uid="{00000000-0005-0000-0000-00001F000000}"/>
    <cellStyle name="Normal" xfId="0" builtinId="0"/>
    <cellStyle name="Normal 2" xfId="33" xr:uid="{00000000-0005-0000-0000-000020000000}"/>
    <cellStyle name="Note" xfId="32" xr:uid="{00000000-0005-0000-0000-000021000000}"/>
    <cellStyle name="Percent 2" xfId="34" xr:uid="{00000000-0005-0000-0000-00002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lraplinkosministerija-my.sharepoint.com/personal/ausra_geneviciute_am_lt/Documents/Atliekos/SGC/Pa&#382;yma%20DU%20vertinimui%20(biudzetinems%20ir%20nebiudzetinems).xlsx" TargetMode="External"/><Relationship Id="rId1" Type="http://schemas.openxmlformats.org/officeDocument/2006/relationships/externalLinkPath" Target="https://lraplinkosministerija.sharepoint.com/personal/ausra_geneviciute_am_lt/Documents/Atliekos/SGC/Pa&#382;yma%20DU%20vertinimui%20(biudzetinems%20ir%20nebiudzetinem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žyma biudžetinėms  "/>
      <sheetName val="Pazyma kitos (nebiudžetinės) "/>
      <sheetName val="Atostogų išmokų FN"/>
      <sheetName val="Papild.poilsio d. išmokų FN "/>
    </sheetNames>
    <sheetDataSet>
      <sheetData sheetId="0"/>
      <sheetData sheetId="1"/>
      <sheetData sheetId="2">
        <row r="7">
          <cell r="A7" t="str">
            <v>5 dienų darbo savaitė</v>
          </cell>
          <cell r="B7"/>
          <cell r="C7"/>
          <cell r="D7">
            <v>8.6300000000000008</v>
          </cell>
          <cell r="E7">
            <v>10.44</v>
          </cell>
          <cell r="F7">
            <v>10.44</v>
          </cell>
          <cell r="G7">
            <v>10.44</v>
          </cell>
          <cell r="H7">
            <v>10.44</v>
          </cell>
          <cell r="I7">
            <v>10.44</v>
          </cell>
          <cell r="J7">
            <v>12.35</v>
          </cell>
          <cell r="K7">
            <v>12.35</v>
          </cell>
          <cell r="L7">
            <v>12.35</v>
          </cell>
          <cell r="M7">
            <v>12.35</v>
          </cell>
          <cell r="N7">
            <v>12.35</v>
          </cell>
          <cell r="O7">
            <v>14.99</v>
          </cell>
          <cell r="P7">
            <v>14.99</v>
          </cell>
          <cell r="Q7">
            <v>14.99</v>
          </cell>
          <cell r="R7">
            <v>14.99</v>
          </cell>
          <cell r="S7">
            <v>14.99</v>
          </cell>
          <cell r="T7">
            <v>14.99</v>
          </cell>
          <cell r="U7">
            <v>17.25</v>
          </cell>
          <cell r="V7">
            <v>17.25</v>
          </cell>
          <cell r="W7">
            <v>17.25</v>
          </cell>
          <cell r="X7">
            <v>18.89</v>
          </cell>
          <cell r="Y7">
            <v>20.02</v>
          </cell>
          <cell r="Z7">
            <v>20.02</v>
          </cell>
          <cell r="AA7">
            <v>20.02</v>
          </cell>
          <cell r="AB7">
            <v>20.02</v>
          </cell>
          <cell r="AC7">
            <v>20.02</v>
          </cell>
          <cell r="AD7">
            <v>20.02</v>
          </cell>
          <cell r="AE7">
            <v>20.02</v>
          </cell>
          <cell r="AF7">
            <v>20.02</v>
          </cell>
          <cell r="AG7">
            <v>20.02</v>
          </cell>
          <cell r="AH7">
            <v>20.02</v>
          </cell>
        </row>
        <row r="8">
          <cell r="A8" t="str">
            <v>6 dienų darbo savaitė</v>
          </cell>
          <cell r="B8"/>
          <cell r="C8"/>
          <cell r="D8">
            <v>0</v>
          </cell>
          <cell r="E8">
            <v>0</v>
          </cell>
          <cell r="F8">
            <v>0</v>
          </cell>
          <cell r="G8">
            <v>0</v>
          </cell>
          <cell r="H8">
            <v>8.6300000000000008</v>
          </cell>
          <cell r="I8">
            <v>10.44</v>
          </cell>
          <cell r="J8">
            <v>10.44</v>
          </cell>
          <cell r="K8">
            <v>10.44</v>
          </cell>
          <cell r="L8">
            <v>10.44</v>
          </cell>
          <cell r="M8">
            <v>10.44</v>
          </cell>
          <cell r="N8">
            <v>10.44</v>
          </cell>
          <cell r="O8">
            <v>12.35</v>
          </cell>
          <cell r="P8">
            <v>12.35</v>
          </cell>
          <cell r="Q8">
            <v>12.35</v>
          </cell>
          <cell r="R8">
            <v>12.35</v>
          </cell>
          <cell r="S8">
            <v>12.35</v>
          </cell>
          <cell r="T8">
            <v>12.35</v>
          </cell>
          <cell r="U8">
            <v>14.99</v>
          </cell>
          <cell r="V8">
            <v>14.99</v>
          </cell>
          <cell r="W8">
            <v>14.99</v>
          </cell>
          <cell r="X8">
            <v>14.99</v>
          </cell>
          <cell r="Y8">
            <v>14.99</v>
          </cell>
          <cell r="Z8">
            <v>14.99</v>
          </cell>
          <cell r="AA8">
            <v>17.25</v>
          </cell>
          <cell r="AB8">
            <v>17.25</v>
          </cell>
          <cell r="AC8">
            <v>17.25</v>
          </cell>
          <cell r="AD8">
            <v>17.25</v>
          </cell>
          <cell r="AE8">
            <v>17.25</v>
          </cell>
          <cell r="AF8">
            <v>18.89</v>
          </cell>
          <cell r="AG8">
            <v>20.02</v>
          </cell>
          <cell r="AH8">
            <v>20.02</v>
          </cell>
        </row>
      </sheetData>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e-tar.lt/portal/lt/legalAct/57268900f6ef11e89fcaa4a4a9822176/asr" TargetMode="External"/><Relationship Id="rId7" Type="http://schemas.openxmlformats.org/officeDocument/2006/relationships/comments" Target="../comments1.xml"/><Relationship Id="rId2" Type="http://schemas.openxmlformats.org/officeDocument/2006/relationships/hyperlink" Target="https://www.e-tar.lt/portal/lt/legalAct/2d8b78b0e79411e68503b67e3b82e8bd/asr" TargetMode="External"/><Relationship Id="rId1" Type="http://schemas.openxmlformats.org/officeDocument/2006/relationships/hyperlink" Target="https://www.lb.lt/lt/mv-ekonomikos-analize-ir-prognozes"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s://www.e-tar.lt/portal/lt/legalAct/TAR.D3ED3792F52B/asr"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e-tar.lt/portal/lt/legalAct/57268900f6ef11e89fcaa4a4a9822176/asr" TargetMode="External"/><Relationship Id="rId2" Type="http://schemas.openxmlformats.org/officeDocument/2006/relationships/hyperlink" Target="https://www.e-tar.lt/portal/lt/legalAct/2d8b78b0e79411e68503b67e3b82e8bd/asr" TargetMode="External"/><Relationship Id="rId1" Type="http://schemas.openxmlformats.org/officeDocument/2006/relationships/hyperlink" Target="https://www.lb.lt/lt/mv-ekonomikos-analize-ir-prognozes"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hyperlink" Target="https://www.e-tar.lt/portal/lt/legalAct/TAR.D3ED3792F52B/asr"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osp.stat.gov.lt/statistiniu-rodikliu-analize?indicator=S3R0049" TargetMode="External"/><Relationship Id="rId2" Type="http://schemas.openxmlformats.org/officeDocument/2006/relationships/hyperlink" Target="https://osp.stat.gov.lt/statistiniu-rodikliu-analize?indicator=S3R0050" TargetMode="External"/><Relationship Id="rId1" Type="http://schemas.openxmlformats.org/officeDocument/2006/relationships/hyperlink" Target="https://www.lb.lt/lt/mv-ekonomikos-analize-ir-prognozes" TargetMode="Externa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hyperlink" Target="https://osp.stat.gov.lt/statistiniu-rodikliu-analize?indicator=S3R0049" TargetMode="External"/><Relationship Id="rId2" Type="http://schemas.openxmlformats.org/officeDocument/2006/relationships/hyperlink" Target="https://osp.stat.gov.lt/statistiniu-rodikliu-analize?indicator=S3R0050" TargetMode="External"/><Relationship Id="rId1" Type="http://schemas.openxmlformats.org/officeDocument/2006/relationships/hyperlink" Target="https://www.lb.lt/lt/mv-ekonomikos-analize-ir-prognozes"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18965-8A0F-4AC8-9117-67D93D066380}">
  <sheetPr codeName="Sheet4">
    <tabColor theme="3" tint="0.59999389629810485"/>
    <pageSetUpPr fitToPage="1"/>
  </sheetPr>
  <dimension ref="A1:IV47"/>
  <sheetViews>
    <sheetView showGridLines="0" tabSelected="1" topLeftCell="L1" zoomScale="90" zoomScaleNormal="90" zoomScaleSheetLayoutView="75" workbookViewId="0">
      <selection activeCell="W4" sqref="W4"/>
    </sheetView>
  </sheetViews>
  <sheetFormatPr defaultRowHeight="13" x14ac:dyDescent="0.3"/>
  <cols>
    <col min="1" max="1" width="2" style="69" customWidth="1"/>
    <col min="2" max="2" width="8.6640625" style="69" customWidth="1"/>
    <col min="3" max="4" width="12.109375" style="69" customWidth="1"/>
    <col min="5" max="5" width="21.77734375" style="69" customWidth="1"/>
    <col min="6" max="6" width="12.77734375" style="69" customWidth="1"/>
    <col min="7" max="7" width="15.6640625" style="69" customWidth="1"/>
    <col min="8" max="8" width="20.109375" style="69" customWidth="1"/>
    <col min="9" max="9" width="15.6640625" style="69" customWidth="1"/>
    <col min="10" max="10" width="14.109375" style="69" customWidth="1"/>
    <col min="11" max="11" width="13.33203125" style="69" customWidth="1"/>
    <col min="12" max="12" width="14.44140625" style="69" customWidth="1"/>
    <col min="13" max="13" width="15" style="69" customWidth="1"/>
    <col min="14" max="14" width="17.44140625" style="69" customWidth="1"/>
    <col min="15" max="15" width="16.6640625" style="69" customWidth="1"/>
    <col min="16" max="16" width="12.6640625" style="69" customWidth="1"/>
    <col min="17" max="17" width="13" style="69" customWidth="1"/>
    <col min="18" max="18" width="15" style="69" customWidth="1"/>
    <col min="19" max="20" width="16.6640625" style="69" customWidth="1"/>
    <col min="21" max="21" width="15.6640625" style="69" customWidth="1"/>
    <col min="22" max="22" width="60.109375" style="69" customWidth="1"/>
    <col min="23" max="23" width="8.6640625" style="69"/>
    <col min="24" max="24" width="20.6640625" style="69" customWidth="1"/>
    <col min="25" max="25" width="21.6640625" style="69" customWidth="1"/>
    <col min="26" max="251" width="8.6640625" style="69"/>
    <col min="252" max="252" width="12.109375" style="69" customWidth="1"/>
    <col min="253" max="253" width="30" style="69" customWidth="1"/>
    <col min="254" max="254" width="24.44140625" style="69" customWidth="1"/>
    <col min="255" max="255" width="17.109375" style="69" customWidth="1"/>
    <col min="256" max="256" width="15.33203125" style="69" customWidth="1"/>
    <col min="257" max="257" width="13.44140625" style="69" customWidth="1"/>
    <col min="258" max="259" width="12.6640625" style="69" customWidth="1"/>
    <col min="260" max="260" width="15" style="69" customWidth="1"/>
    <col min="261" max="261" width="16.6640625" style="69" customWidth="1"/>
    <col min="262" max="262" width="16.109375" style="69" customWidth="1"/>
    <col min="263" max="263" width="15.44140625" style="69" customWidth="1"/>
    <col min="264" max="264" width="15.6640625" style="69" customWidth="1"/>
    <col min="265" max="265" width="19.44140625" style="69" customWidth="1"/>
    <col min="266" max="266" width="15.6640625" style="69" customWidth="1"/>
    <col min="267" max="267" width="14.33203125" style="69" customWidth="1"/>
    <col min="268" max="268" width="15.6640625" style="69" customWidth="1"/>
    <col min="269" max="269" width="17.6640625" style="69" customWidth="1"/>
    <col min="270" max="270" width="19.6640625" style="69" customWidth="1"/>
    <col min="271" max="271" width="14.44140625" style="69" customWidth="1"/>
    <col min="272" max="507" width="8.6640625" style="69"/>
    <col min="508" max="508" width="12.109375" style="69" customWidth="1"/>
    <col min="509" max="509" width="30" style="69" customWidth="1"/>
    <col min="510" max="510" width="24.44140625" style="69" customWidth="1"/>
    <col min="511" max="511" width="17.109375" style="69" customWidth="1"/>
    <col min="512" max="512" width="15.33203125" style="69" customWidth="1"/>
    <col min="513" max="513" width="13.44140625" style="69" customWidth="1"/>
    <col min="514" max="515" width="12.6640625" style="69" customWidth="1"/>
    <col min="516" max="516" width="15" style="69" customWidth="1"/>
    <col min="517" max="517" width="16.6640625" style="69" customWidth="1"/>
    <col min="518" max="518" width="16.109375" style="69" customWidth="1"/>
    <col min="519" max="519" width="15.44140625" style="69" customWidth="1"/>
    <col min="520" max="520" width="15.6640625" style="69" customWidth="1"/>
    <col min="521" max="521" width="19.44140625" style="69" customWidth="1"/>
    <col min="522" max="522" width="15.6640625" style="69" customWidth="1"/>
    <col min="523" max="523" width="14.33203125" style="69" customWidth="1"/>
    <col min="524" max="524" width="15.6640625" style="69" customWidth="1"/>
    <col min="525" max="525" width="17.6640625" style="69" customWidth="1"/>
    <col min="526" max="526" width="19.6640625" style="69" customWidth="1"/>
    <col min="527" max="527" width="14.44140625" style="69" customWidth="1"/>
    <col min="528" max="763" width="8.6640625" style="69"/>
    <col min="764" max="764" width="12.109375" style="69" customWidth="1"/>
    <col min="765" max="765" width="30" style="69" customWidth="1"/>
    <col min="766" max="766" width="24.44140625" style="69" customWidth="1"/>
    <col min="767" max="767" width="17.109375" style="69" customWidth="1"/>
    <col min="768" max="768" width="15.33203125" style="69" customWidth="1"/>
    <col min="769" max="769" width="13.44140625" style="69" customWidth="1"/>
    <col min="770" max="771" width="12.6640625" style="69" customWidth="1"/>
    <col min="772" max="772" width="15" style="69" customWidth="1"/>
    <col min="773" max="773" width="16.6640625" style="69" customWidth="1"/>
    <col min="774" max="774" width="16.109375" style="69" customWidth="1"/>
    <col min="775" max="775" width="15.44140625" style="69" customWidth="1"/>
    <col min="776" max="776" width="15.6640625" style="69" customWidth="1"/>
    <col min="777" max="777" width="19.44140625" style="69" customWidth="1"/>
    <col min="778" max="778" width="15.6640625" style="69" customWidth="1"/>
    <col min="779" max="779" width="14.33203125" style="69" customWidth="1"/>
    <col min="780" max="780" width="15.6640625" style="69" customWidth="1"/>
    <col min="781" max="781" width="17.6640625" style="69" customWidth="1"/>
    <col min="782" max="782" width="19.6640625" style="69" customWidth="1"/>
    <col min="783" max="783" width="14.44140625" style="69" customWidth="1"/>
    <col min="784" max="1019" width="8.6640625" style="69"/>
    <col min="1020" max="1020" width="12.109375" style="69" customWidth="1"/>
    <col min="1021" max="1021" width="30" style="69" customWidth="1"/>
    <col min="1022" max="1022" width="24.44140625" style="69" customWidth="1"/>
    <col min="1023" max="1023" width="17.109375" style="69" customWidth="1"/>
    <col min="1024" max="1024" width="15.33203125" style="69" customWidth="1"/>
    <col min="1025" max="1025" width="13.44140625" style="69" customWidth="1"/>
    <col min="1026" max="1027" width="12.6640625" style="69" customWidth="1"/>
    <col min="1028" max="1028" width="15" style="69" customWidth="1"/>
    <col min="1029" max="1029" width="16.6640625" style="69" customWidth="1"/>
    <col min="1030" max="1030" width="16.109375" style="69" customWidth="1"/>
    <col min="1031" max="1031" width="15.44140625" style="69" customWidth="1"/>
    <col min="1032" max="1032" width="15.6640625" style="69" customWidth="1"/>
    <col min="1033" max="1033" width="19.44140625" style="69" customWidth="1"/>
    <col min="1034" max="1034" width="15.6640625" style="69" customWidth="1"/>
    <col min="1035" max="1035" width="14.33203125" style="69" customWidth="1"/>
    <col min="1036" max="1036" width="15.6640625" style="69" customWidth="1"/>
    <col min="1037" max="1037" width="17.6640625" style="69" customWidth="1"/>
    <col min="1038" max="1038" width="19.6640625" style="69" customWidth="1"/>
    <col min="1039" max="1039" width="14.44140625" style="69" customWidth="1"/>
    <col min="1040" max="1275" width="8.6640625" style="69"/>
    <col min="1276" max="1276" width="12.109375" style="69" customWidth="1"/>
    <col min="1277" max="1277" width="30" style="69" customWidth="1"/>
    <col min="1278" max="1278" width="24.44140625" style="69" customWidth="1"/>
    <col min="1279" max="1279" width="17.109375" style="69" customWidth="1"/>
    <col min="1280" max="1280" width="15.33203125" style="69" customWidth="1"/>
    <col min="1281" max="1281" width="13.44140625" style="69" customWidth="1"/>
    <col min="1282" max="1283" width="12.6640625" style="69" customWidth="1"/>
    <col min="1284" max="1284" width="15" style="69" customWidth="1"/>
    <col min="1285" max="1285" width="16.6640625" style="69" customWidth="1"/>
    <col min="1286" max="1286" width="16.109375" style="69" customWidth="1"/>
    <col min="1287" max="1287" width="15.44140625" style="69" customWidth="1"/>
    <col min="1288" max="1288" width="15.6640625" style="69" customWidth="1"/>
    <col min="1289" max="1289" width="19.44140625" style="69" customWidth="1"/>
    <col min="1290" max="1290" width="15.6640625" style="69" customWidth="1"/>
    <col min="1291" max="1291" width="14.33203125" style="69" customWidth="1"/>
    <col min="1292" max="1292" width="15.6640625" style="69" customWidth="1"/>
    <col min="1293" max="1293" width="17.6640625" style="69" customWidth="1"/>
    <col min="1294" max="1294" width="19.6640625" style="69" customWidth="1"/>
    <col min="1295" max="1295" width="14.44140625" style="69" customWidth="1"/>
    <col min="1296" max="1531" width="8.6640625" style="69"/>
    <col min="1532" max="1532" width="12.109375" style="69" customWidth="1"/>
    <col min="1533" max="1533" width="30" style="69" customWidth="1"/>
    <col min="1534" max="1534" width="24.44140625" style="69" customWidth="1"/>
    <col min="1535" max="1535" width="17.109375" style="69" customWidth="1"/>
    <col min="1536" max="1536" width="15.33203125" style="69" customWidth="1"/>
    <col min="1537" max="1537" width="13.44140625" style="69" customWidth="1"/>
    <col min="1538" max="1539" width="12.6640625" style="69" customWidth="1"/>
    <col min="1540" max="1540" width="15" style="69" customWidth="1"/>
    <col min="1541" max="1541" width="16.6640625" style="69" customWidth="1"/>
    <col min="1542" max="1542" width="16.109375" style="69" customWidth="1"/>
    <col min="1543" max="1543" width="15.44140625" style="69" customWidth="1"/>
    <col min="1544" max="1544" width="15.6640625" style="69" customWidth="1"/>
    <col min="1545" max="1545" width="19.44140625" style="69" customWidth="1"/>
    <col min="1546" max="1546" width="15.6640625" style="69" customWidth="1"/>
    <col min="1547" max="1547" width="14.33203125" style="69" customWidth="1"/>
    <col min="1548" max="1548" width="15.6640625" style="69" customWidth="1"/>
    <col min="1549" max="1549" width="17.6640625" style="69" customWidth="1"/>
    <col min="1550" max="1550" width="19.6640625" style="69" customWidth="1"/>
    <col min="1551" max="1551" width="14.44140625" style="69" customWidth="1"/>
    <col min="1552" max="1787" width="8.6640625" style="69"/>
    <col min="1788" max="1788" width="12.109375" style="69" customWidth="1"/>
    <col min="1789" max="1789" width="30" style="69" customWidth="1"/>
    <col min="1790" max="1790" width="24.44140625" style="69" customWidth="1"/>
    <col min="1791" max="1791" width="17.109375" style="69" customWidth="1"/>
    <col min="1792" max="1792" width="15.33203125" style="69" customWidth="1"/>
    <col min="1793" max="1793" width="13.44140625" style="69" customWidth="1"/>
    <col min="1794" max="1795" width="12.6640625" style="69" customWidth="1"/>
    <col min="1796" max="1796" width="15" style="69" customWidth="1"/>
    <col min="1797" max="1797" width="16.6640625" style="69" customWidth="1"/>
    <col min="1798" max="1798" width="16.109375" style="69" customWidth="1"/>
    <col min="1799" max="1799" width="15.44140625" style="69" customWidth="1"/>
    <col min="1800" max="1800" width="15.6640625" style="69" customWidth="1"/>
    <col min="1801" max="1801" width="19.44140625" style="69" customWidth="1"/>
    <col min="1802" max="1802" width="15.6640625" style="69" customWidth="1"/>
    <col min="1803" max="1803" width="14.33203125" style="69" customWidth="1"/>
    <col min="1804" max="1804" width="15.6640625" style="69" customWidth="1"/>
    <col min="1805" max="1805" width="17.6640625" style="69" customWidth="1"/>
    <col min="1806" max="1806" width="19.6640625" style="69" customWidth="1"/>
    <col min="1807" max="1807" width="14.44140625" style="69" customWidth="1"/>
    <col min="1808" max="2043" width="8.6640625" style="69"/>
    <col min="2044" max="2044" width="12.109375" style="69" customWidth="1"/>
    <col min="2045" max="2045" width="30" style="69" customWidth="1"/>
    <col min="2046" max="2046" width="24.44140625" style="69" customWidth="1"/>
    <col min="2047" max="2047" width="17.109375" style="69" customWidth="1"/>
    <col min="2048" max="2048" width="15.33203125" style="69" customWidth="1"/>
    <col min="2049" max="2049" width="13.44140625" style="69" customWidth="1"/>
    <col min="2050" max="2051" width="12.6640625" style="69" customWidth="1"/>
    <col min="2052" max="2052" width="15" style="69" customWidth="1"/>
    <col min="2053" max="2053" width="16.6640625" style="69" customWidth="1"/>
    <col min="2054" max="2054" width="16.109375" style="69" customWidth="1"/>
    <col min="2055" max="2055" width="15.44140625" style="69" customWidth="1"/>
    <col min="2056" max="2056" width="15.6640625" style="69" customWidth="1"/>
    <col min="2057" max="2057" width="19.44140625" style="69" customWidth="1"/>
    <col min="2058" max="2058" width="15.6640625" style="69" customWidth="1"/>
    <col min="2059" max="2059" width="14.33203125" style="69" customWidth="1"/>
    <col min="2060" max="2060" width="15.6640625" style="69" customWidth="1"/>
    <col min="2061" max="2061" width="17.6640625" style="69" customWidth="1"/>
    <col min="2062" max="2062" width="19.6640625" style="69" customWidth="1"/>
    <col min="2063" max="2063" width="14.44140625" style="69" customWidth="1"/>
    <col min="2064" max="2299" width="8.6640625" style="69"/>
    <col min="2300" max="2300" width="12.109375" style="69" customWidth="1"/>
    <col min="2301" max="2301" width="30" style="69" customWidth="1"/>
    <col min="2302" max="2302" width="24.44140625" style="69" customWidth="1"/>
    <col min="2303" max="2303" width="17.109375" style="69" customWidth="1"/>
    <col min="2304" max="2304" width="15.33203125" style="69" customWidth="1"/>
    <col min="2305" max="2305" width="13.44140625" style="69" customWidth="1"/>
    <col min="2306" max="2307" width="12.6640625" style="69" customWidth="1"/>
    <col min="2308" max="2308" width="15" style="69" customWidth="1"/>
    <col min="2309" max="2309" width="16.6640625" style="69" customWidth="1"/>
    <col min="2310" max="2310" width="16.109375" style="69" customWidth="1"/>
    <col min="2311" max="2311" width="15.44140625" style="69" customWidth="1"/>
    <col min="2312" max="2312" width="15.6640625" style="69" customWidth="1"/>
    <col min="2313" max="2313" width="19.44140625" style="69" customWidth="1"/>
    <col min="2314" max="2314" width="15.6640625" style="69" customWidth="1"/>
    <col min="2315" max="2315" width="14.33203125" style="69" customWidth="1"/>
    <col min="2316" max="2316" width="15.6640625" style="69" customWidth="1"/>
    <col min="2317" max="2317" width="17.6640625" style="69" customWidth="1"/>
    <col min="2318" max="2318" width="19.6640625" style="69" customWidth="1"/>
    <col min="2319" max="2319" width="14.44140625" style="69" customWidth="1"/>
    <col min="2320" max="2555" width="8.6640625" style="69"/>
    <col min="2556" max="2556" width="12.109375" style="69" customWidth="1"/>
    <col min="2557" max="2557" width="30" style="69" customWidth="1"/>
    <col min="2558" max="2558" width="24.44140625" style="69" customWidth="1"/>
    <col min="2559" max="2559" width="17.109375" style="69" customWidth="1"/>
    <col min="2560" max="2560" width="15.33203125" style="69" customWidth="1"/>
    <col min="2561" max="2561" width="13.44140625" style="69" customWidth="1"/>
    <col min="2562" max="2563" width="12.6640625" style="69" customWidth="1"/>
    <col min="2564" max="2564" width="15" style="69" customWidth="1"/>
    <col min="2565" max="2565" width="16.6640625" style="69" customWidth="1"/>
    <col min="2566" max="2566" width="16.109375" style="69" customWidth="1"/>
    <col min="2567" max="2567" width="15.44140625" style="69" customWidth="1"/>
    <col min="2568" max="2568" width="15.6640625" style="69" customWidth="1"/>
    <col min="2569" max="2569" width="19.44140625" style="69" customWidth="1"/>
    <col min="2570" max="2570" width="15.6640625" style="69" customWidth="1"/>
    <col min="2571" max="2571" width="14.33203125" style="69" customWidth="1"/>
    <col min="2572" max="2572" width="15.6640625" style="69" customWidth="1"/>
    <col min="2573" max="2573" width="17.6640625" style="69" customWidth="1"/>
    <col min="2574" max="2574" width="19.6640625" style="69" customWidth="1"/>
    <col min="2575" max="2575" width="14.44140625" style="69" customWidth="1"/>
    <col min="2576" max="2811" width="8.6640625" style="69"/>
    <col min="2812" max="2812" width="12.109375" style="69" customWidth="1"/>
    <col min="2813" max="2813" width="30" style="69" customWidth="1"/>
    <col min="2814" max="2814" width="24.44140625" style="69" customWidth="1"/>
    <col min="2815" max="2815" width="17.109375" style="69" customWidth="1"/>
    <col min="2816" max="2816" width="15.33203125" style="69" customWidth="1"/>
    <col min="2817" max="2817" width="13.44140625" style="69" customWidth="1"/>
    <col min="2818" max="2819" width="12.6640625" style="69" customWidth="1"/>
    <col min="2820" max="2820" width="15" style="69" customWidth="1"/>
    <col min="2821" max="2821" width="16.6640625" style="69" customWidth="1"/>
    <col min="2822" max="2822" width="16.109375" style="69" customWidth="1"/>
    <col min="2823" max="2823" width="15.44140625" style="69" customWidth="1"/>
    <col min="2824" max="2824" width="15.6640625" style="69" customWidth="1"/>
    <col min="2825" max="2825" width="19.44140625" style="69" customWidth="1"/>
    <col min="2826" max="2826" width="15.6640625" style="69" customWidth="1"/>
    <col min="2827" max="2827" width="14.33203125" style="69" customWidth="1"/>
    <col min="2828" max="2828" width="15.6640625" style="69" customWidth="1"/>
    <col min="2829" max="2829" width="17.6640625" style="69" customWidth="1"/>
    <col min="2830" max="2830" width="19.6640625" style="69" customWidth="1"/>
    <col min="2831" max="2831" width="14.44140625" style="69" customWidth="1"/>
    <col min="2832" max="3067" width="8.6640625" style="69"/>
    <col min="3068" max="3068" width="12.109375" style="69" customWidth="1"/>
    <col min="3069" max="3069" width="30" style="69" customWidth="1"/>
    <col min="3070" max="3070" width="24.44140625" style="69" customWidth="1"/>
    <col min="3071" max="3071" width="17.109375" style="69" customWidth="1"/>
    <col min="3072" max="3072" width="15.33203125" style="69" customWidth="1"/>
    <col min="3073" max="3073" width="13.44140625" style="69" customWidth="1"/>
    <col min="3074" max="3075" width="12.6640625" style="69" customWidth="1"/>
    <col min="3076" max="3076" width="15" style="69" customWidth="1"/>
    <col min="3077" max="3077" width="16.6640625" style="69" customWidth="1"/>
    <col min="3078" max="3078" width="16.109375" style="69" customWidth="1"/>
    <col min="3079" max="3079" width="15.44140625" style="69" customWidth="1"/>
    <col min="3080" max="3080" width="15.6640625" style="69" customWidth="1"/>
    <col min="3081" max="3081" width="19.44140625" style="69" customWidth="1"/>
    <col min="3082" max="3082" width="15.6640625" style="69" customWidth="1"/>
    <col min="3083" max="3083" width="14.33203125" style="69" customWidth="1"/>
    <col min="3084" max="3084" width="15.6640625" style="69" customWidth="1"/>
    <col min="3085" max="3085" width="17.6640625" style="69" customWidth="1"/>
    <col min="3086" max="3086" width="19.6640625" style="69" customWidth="1"/>
    <col min="3087" max="3087" width="14.44140625" style="69" customWidth="1"/>
    <col min="3088" max="3323" width="8.6640625" style="69"/>
    <col min="3324" max="3324" width="12.109375" style="69" customWidth="1"/>
    <col min="3325" max="3325" width="30" style="69" customWidth="1"/>
    <col min="3326" max="3326" width="24.44140625" style="69" customWidth="1"/>
    <col min="3327" max="3327" width="17.109375" style="69" customWidth="1"/>
    <col min="3328" max="3328" width="15.33203125" style="69" customWidth="1"/>
    <col min="3329" max="3329" width="13.44140625" style="69" customWidth="1"/>
    <col min="3330" max="3331" width="12.6640625" style="69" customWidth="1"/>
    <col min="3332" max="3332" width="15" style="69" customWidth="1"/>
    <col min="3333" max="3333" width="16.6640625" style="69" customWidth="1"/>
    <col min="3334" max="3334" width="16.109375" style="69" customWidth="1"/>
    <col min="3335" max="3335" width="15.44140625" style="69" customWidth="1"/>
    <col min="3336" max="3336" width="15.6640625" style="69" customWidth="1"/>
    <col min="3337" max="3337" width="19.44140625" style="69" customWidth="1"/>
    <col min="3338" max="3338" width="15.6640625" style="69" customWidth="1"/>
    <col min="3339" max="3339" width="14.33203125" style="69" customWidth="1"/>
    <col min="3340" max="3340" width="15.6640625" style="69" customWidth="1"/>
    <col min="3341" max="3341" width="17.6640625" style="69" customWidth="1"/>
    <col min="3342" max="3342" width="19.6640625" style="69" customWidth="1"/>
    <col min="3343" max="3343" width="14.44140625" style="69" customWidth="1"/>
    <col min="3344" max="3579" width="8.6640625" style="69"/>
    <col min="3580" max="3580" width="12.109375" style="69" customWidth="1"/>
    <col min="3581" max="3581" width="30" style="69" customWidth="1"/>
    <col min="3582" max="3582" width="24.44140625" style="69" customWidth="1"/>
    <col min="3583" max="3583" width="17.109375" style="69" customWidth="1"/>
    <col min="3584" max="3584" width="15.33203125" style="69" customWidth="1"/>
    <col min="3585" max="3585" width="13.44140625" style="69" customWidth="1"/>
    <col min="3586" max="3587" width="12.6640625" style="69" customWidth="1"/>
    <col min="3588" max="3588" width="15" style="69" customWidth="1"/>
    <col min="3589" max="3589" width="16.6640625" style="69" customWidth="1"/>
    <col min="3590" max="3590" width="16.109375" style="69" customWidth="1"/>
    <col min="3591" max="3591" width="15.44140625" style="69" customWidth="1"/>
    <col min="3592" max="3592" width="15.6640625" style="69" customWidth="1"/>
    <col min="3593" max="3593" width="19.44140625" style="69" customWidth="1"/>
    <col min="3594" max="3594" width="15.6640625" style="69" customWidth="1"/>
    <col min="3595" max="3595" width="14.33203125" style="69" customWidth="1"/>
    <col min="3596" max="3596" width="15.6640625" style="69" customWidth="1"/>
    <col min="3597" max="3597" width="17.6640625" style="69" customWidth="1"/>
    <col min="3598" max="3598" width="19.6640625" style="69" customWidth="1"/>
    <col min="3599" max="3599" width="14.44140625" style="69" customWidth="1"/>
    <col min="3600" max="3835" width="8.6640625" style="69"/>
    <col min="3836" max="3836" width="12.109375" style="69" customWidth="1"/>
    <col min="3837" max="3837" width="30" style="69" customWidth="1"/>
    <col min="3838" max="3838" width="24.44140625" style="69" customWidth="1"/>
    <col min="3839" max="3839" width="17.109375" style="69" customWidth="1"/>
    <col min="3840" max="3840" width="15.33203125" style="69" customWidth="1"/>
    <col min="3841" max="3841" width="13.44140625" style="69" customWidth="1"/>
    <col min="3842" max="3843" width="12.6640625" style="69" customWidth="1"/>
    <col min="3844" max="3844" width="15" style="69" customWidth="1"/>
    <col min="3845" max="3845" width="16.6640625" style="69" customWidth="1"/>
    <col min="3846" max="3846" width="16.109375" style="69" customWidth="1"/>
    <col min="3847" max="3847" width="15.44140625" style="69" customWidth="1"/>
    <col min="3848" max="3848" width="15.6640625" style="69" customWidth="1"/>
    <col min="3849" max="3849" width="19.44140625" style="69" customWidth="1"/>
    <col min="3850" max="3850" width="15.6640625" style="69" customWidth="1"/>
    <col min="3851" max="3851" width="14.33203125" style="69" customWidth="1"/>
    <col min="3852" max="3852" width="15.6640625" style="69" customWidth="1"/>
    <col min="3853" max="3853" width="17.6640625" style="69" customWidth="1"/>
    <col min="3854" max="3854" width="19.6640625" style="69" customWidth="1"/>
    <col min="3855" max="3855" width="14.44140625" style="69" customWidth="1"/>
    <col min="3856" max="4091" width="8.6640625" style="69"/>
    <col min="4092" max="4092" width="12.109375" style="69" customWidth="1"/>
    <col min="4093" max="4093" width="30" style="69" customWidth="1"/>
    <col min="4094" max="4094" width="24.44140625" style="69" customWidth="1"/>
    <col min="4095" max="4095" width="17.109375" style="69" customWidth="1"/>
    <col min="4096" max="4096" width="15.33203125" style="69" customWidth="1"/>
    <col min="4097" max="4097" width="13.44140625" style="69" customWidth="1"/>
    <col min="4098" max="4099" width="12.6640625" style="69" customWidth="1"/>
    <col min="4100" max="4100" width="15" style="69" customWidth="1"/>
    <col min="4101" max="4101" width="16.6640625" style="69" customWidth="1"/>
    <col min="4102" max="4102" width="16.109375" style="69" customWidth="1"/>
    <col min="4103" max="4103" width="15.44140625" style="69" customWidth="1"/>
    <col min="4104" max="4104" width="15.6640625" style="69" customWidth="1"/>
    <col min="4105" max="4105" width="19.44140625" style="69" customWidth="1"/>
    <col min="4106" max="4106" width="15.6640625" style="69" customWidth="1"/>
    <col min="4107" max="4107" width="14.33203125" style="69" customWidth="1"/>
    <col min="4108" max="4108" width="15.6640625" style="69" customWidth="1"/>
    <col min="4109" max="4109" width="17.6640625" style="69" customWidth="1"/>
    <col min="4110" max="4110" width="19.6640625" style="69" customWidth="1"/>
    <col min="4111" max="4111" width="14.44140625" style="69" customWidth="1"/>
    <col min="4112" max="4347" width="8.6640625" style="69"/>
    <col min="4348" max="4348" width="12.109375" style="69" customWidth="1"/>
    <col min="4349" max="4349" width="30" style="69" customWidth="1"/>
    <col min="4350" max="4350" width="24.44140625" style="69" customWidth="1"/>
    <col min="4351" max="4351" width="17.109375" style="69" customWidth="1"/>
    <col min="4352" max="4352" width="15.33203125" style="69" customWidth="1"/>
    <col min="4353" max="4353" width="13.44140625" style="69" customWidth="1"/>
    <col min="4354" max="4355" width="12.6640625" style="69" customWidth="1"/>
    <col min="4356" max="4356" width="15" style="69" customWidth="1"/>
    <col min="4357" max="4357" width="16.6640625" style="69" customWidth="1"/>
    <col min="4358" max="4358" width="16.109375" style="69" customWidth="1"/>
    <col min="4359" max="4359" width="15.44140625" style="69" customWidth="1"/>
    <col min="4360" max="4360" width="15.6640625" style="69" customWidth="1"/>
    <col min="4361" max="4361" width="19.44140625" style="69" customWidth="1"/>
    <col min="4362" max="4362" width="15.6640625" style="69" customWidth="1"/>
    <col min="4363" max="4363" width="14.33203125" style="69" customWidth="1"/>
    <col min="4364" max="4364" width="15.6640625" style="69" customWidth="1"/>
    <col min="4365" max="4365" width="17.6640625" style="69" customWidth="1"/>
    <col min="4366" max="4366" width="19.6640625" style="69" customWidth="1"/>
    <col min="4367" max="4367" width="14.44140625" style="69" customWidth="1"/>
    <col min="4368" max="4603" width="8.6640625" style="69"/>
    <col min="4604" max="4604" width="12.109375" style="69" customWidth="1"/>
    <col min="4605" max="4605" width="30" style="69" customWidth="1"/>
    <col min="4606" max="4606" width="24.44140625" style="69" customWidth="1"/>
    <col min="4607" max="4607" width="17.109375" style="69" customWidth="1"/>
    <col min="4608" max="4608" width="15.33203125" style="69" customWidth="1"/>
    <col min="4609" max="4609" width="13.44140625" style="69" customWidth="1"/>
    <col min="4610" max="4611" width="12.6640625" style="69" customWidth="1"/>
    <col min="4612" max="4612" width="15" style="69" customWidth="1"/>
    <col min="4613" max="4613" width="16.6640625" style="69" customWidth="1"/>
    <col min="4614" max="4614" width="16.109375" style="69" customWidth="1"/>
    <col min="4615" max="4615" width="15.44140625" style="69" customWidth="1"/>
    <col min="4616" max="4616" width="15.6640625" style="69" customWidth="1"/>
    <col min="4617" max="4617" width="19.44140625" style="69" customWidth="1"/>
    <col min="4618" max="4618" width="15.6640625" style="69" customWidth="1"/>
    <col min="4619" max="4619" width="14.33203125" style="69" customWidth="1"/>
    <col min="4620" max="4620" width="15.6640625" style="69" customWidth="1"/>
    <col min="4621" max="4621" width="17.6640625" style="69" customWidth="1"/>
    <col min="4622" max="4622" width="19.6640625" style="69" customWidth="1"/>
    <col min="4623" max="4623" width="14.44140625" style="69" customWidth="1"/>
    <col min="4624" max="4859" width="8.6640625" style="69"/>
    <col min="4860" max="4860" width="12.109375" style="69" customWidth="1"/>
    <col min="4861" max="4861" width="30" style="69" customWidth="1"/>
    <col min="4862" max="4862" width="24.44140625" style="69" customWidth="1"/>
    <col min="4863" max="4863" width="17.109375" style="69" customWidth="1"/>
    <col min="4864" max="4864" width="15.33203125" style="69" customWidth="1"/>
    <col min="4865" max="4865" width="13.44140625" style="69" customWidth="1"/>
    <col min="4866" max="4867" width="12.6640625" style="69" customWidth="1"/>
    <col min="4868" max="4868" width="15" style="69" customWidth="1"/>
    <col min="4869" max="4869" width="16.6640625" style="69" customWidth="1"/>
    <col min="4870" max="4870" width="16.109375" style="69" customWidth="1"/>
    <col min="4871" max="4871" width="15.44140625" style="69" customWidth="1"/>
    <col min="4872" max="4872" width="15.6640625" style="69" customWidth="1"/>
    <col min="4873" max="4873" width="19.44140625" style="69" customWidth="1"/>
    <col min="4874" max="4874" width="15.6640625" style="69" customWidth="1"/>
    <col min="4875" max="4875" width="14.33203125" style="69" customWidth="1"/>
    <col min="4876" max="4876" width="15.6640625" style="69" customWidth="1"/>
    <col min="4877" max="4877" width="17.6640625" style="69" customWidth="1"/>
    <col min="4878" max="4878" width="19.6640625" style="69" customWidth="1"/>
    <col min="4879" max="4879" width="14.44140625" style="69" customWidth="1"/>
    <col min="4880" max="5115" width="8.6640625" style="69"/>
    <col min="5116" max="5116" width="12.109375" style="69" customWidth="1"/>
    <col min="5117" max="5117" width="30" style="69" customWidth="1"/>
    <col min="5118" max="5118" width="24.44140625" style="69" customWidth="1"/>
    <col min="5119" max="5119" width="17.109375" style="69" customWidth="1"/>
    <col min="5120" max="5120" width="15.33203125" style="69" customWidth="1"/>
    <col min="5121" max="5121" width="13.44140625" style="69" customWidth="1"/>
    <col min="5122" max="5123" width="12.6640625" style="69" customWidth="1"/>
    <col min="5124" max="5124" width="15" style="69" customWidth="1"/>
    <col min="5125" max="5125" width="16.6640625" style="69" customWidth="1"/>
    <col min="5126" max="5126" width="16.109375" style="69" customWidth="1"/>
    <col min="5127" max="5127" width="15.44140625" style="69" customWidth="1"/>
    <col min="5128" max="5128" width="15.6640625" style="69" customWidth="1"/>
    <col min="5129" max="5129" width="19.44140625" style="69" customWidth="1"/>
    <col min="5130" max="5130" width="15.6640625" style="69" customWidth="1"/>
    <col min="5131" max="5131" width="14.33203125" style="69" customWidth="1"/>
    <col min="5132" max="5132" width="15.6640625" style="69" customWidth="1"/>
    <col min="5133" max="5133" width="17.6640625" style="69" customWidth="1"/>
    <col min="5134" max="5134" width="19.6640625" style="69" customWidth="1"/>
    <col min="5135" max="5135" width="14.44140625" style="69" customWidth="1"/>
    <col min="5136" max="5371" width="8.6640625" style="69"/>
    <col min="5372" max="5372" width="12.109375" style="69" customWidth="1"/>
    <col min="5373" max="5373" width="30" style="69" customWidth="1"/>
    <col min="5374" max="5374" width="24.44140625" style="69" customWidth="1"/>
    <col min="5375" max="5375" width="17.109375" style="69" customWidth="1"/>
    <col min="5376" max="5376" width="15.33203125" style="69" customWidth="1"/>
    <col min="5377" max="5377" width="13.44140625" style="69" customWidth="1"/>
    <col min="5378" max="5379" width="12.6640625" style="69" customWidth="1"/>
    <col min="5380" max="5380" width="15" style="69" customWidth="1"/>
    <col min="5381" max="5381" width="16.6640625" style="69" customWidth="1"/>
    <col min="5382" max="5382" width="16.109375" style="69" customWidth="1"/>
    <col min="5383" max="5383" width="15.44140625" style="69" customWidth="1"/>
    <col min="5384" max="5384" width="15.6640625" style="69" customWidth="1"/>
    <col min="5385" max="5385" width="19.44140625" style="69" customWidth="1"/>
    <col min="5386" max="5386" width="15.6640625" style="69" customWidth="1"/>
    <col min="5387" max="5387" width="14.33203125" style="69" customWidth="1"/>
    <col min="5388" max="5388" width="15.6640625" style="69" customWidth="1"/>
    <col min="5389" max="5389" width="17.6640625" style="69" customWidth="1"/>
    <col min="5390" max="5390" width="19.6640625" style="69" customWidth="1"/>
    <col min="5391" max="5391" width="14.44140625" style="69" customWidth="1"/>
    <col min="5392" max="5627" width="8.6640625" style="69"/>
    <col min="5628" max="5628" width="12.109375" style="69" customWidth="1"/>
    <col min="5629" max="5629" width="30" style="69" customWidth="1"/>
    <col min="5630" max="5630" width="24.44140625" style="69" customWidth="1"/>
    <col min="5631" max="5631" width="17.109375" style="69" customWidth="1"/>
    <col min="5632" max="5632" width="15.33203125" style="69" customWidth="1"/>
    <col min="5633" max="5633" width="13.44140625" style="69" customWidth="1"/>
    <col min="5634" max="5635" width="12.6640625" style="69" customWidth="1"/>
    <col min="5636" max="5636" width="15" style="69" customWidth="1"/>
    <col min="5637" max="5637" width="16.6640625" style="69" customWidth="1"/>
    <col min="5638" max="5638" width="16.109375" style="69" customWidth="1"/>
    <col min="5639" max="5639" width="15.44140625" style="69" customWidth="1"/>
    <col min="5640" max="5640" width="15.6640625" style="69" customWidth="1"/>
    <col min="5641" max="5641" width="19.44140625" style="69" customWidth="1"/>
    <col min="5642" max="5642" width="15.6640625" style="69" customWidth="1"/>
    <col min="5643" max="5643" width="14.33203125" style="69" customWidth="1"/>
    <col min="5644" max="5644" width="15.6640625" style="69" customWidth="1"/>
    <col min="5645" max="5645" width="17.6640625" style="69" customWidth="1"/>
    <col min="5646" max="5646" width="19.6640625" style="69" customWidth="1"/>
    <col min="5647" max="5647" width="14.44140625" style="69" customWidth="1"/>
    <col min="5648" max="5883" width="8.6640625" style="69"/>
    <col min="5884" max="5884" width="12.109375" style="69" customWidth="1"/>
    <col min="5885" max="5885" width="30" style="69" customWidth="1"/>
    <col min="5886" max="5886" width="24.44140625" style="69" customWidth="1"/>
    <col min="5887" max="5887" width="17.109375" style="69" customWidth="1"/>
    <col min="5888" max="5888" width="15.33203125" style="69" customWidth="1"/>
    <col min="5889" max="5889" width="13.44140625" style="69" customWidth="1"/>
    <col min="5890" max="5891" width="12.6640625" style="69" customWidth="1"/>
    <col min="5892" max="5892" width="15" style="69" customWidth="1"/>
    <col min="5893" max="5893" width="16.6640625" style="69" customWidth="1"/>
    <col min="5894" max="5894" width="16.109375" style="69" customWidth="1"/>
    <col min="5895" max="5895" width="15.44140625" style="69" customWidth="1"/>
    <col min="5896" max="5896" width="15.6640625" style="69" customWidth="1"/>
    <col min="5897" max="5897" width="19.44140625" style="69" customWidth="1"/>
    <col min="5898" max="5898" width="15.6640625" style="69" customWidth="1"/>
    <col min="5899" max="5899" width="14.33203125" style="69" customWidth="1"/>
    <col min="5900" max="5900" width="15.6640625" style="69" customWidth="1"/>
    <col min="5901" max="5901" width="17.6640625" style="69" customWidth="1"/>
    <col min="5902" max="5902" width="19.6640625" style="69" customWidth="1"/>
    <col min="5903" max="5903" width="14.44140625" style="69" customWidth="1"/>
    <col min="5904" max="6139" width="8.6640625" style="69"/>
    <col min="6140" max="6140" width="12.109375" style="69" customWidth="1"/>
    <col min="6141" max="6141" width="30" style="69" customWidth="1"/>
    <col min="6142" max="6142" width="24.44140625" style="69" customWidth="1"/>
    <col min="6143" max="6143" width="17.109375" style="69" customWidth="1"/>
    <col min="6144" max="6144" width="15.33203125" style="69" customWidth="1"/>
    <col min="6145" max="6145" width="13.44140625" style="69" customWidth="1"/>
    <col min="6146" max="6147" width="12.6640625" style="69" customWidth="1"/>
    <col min="6148" max="6148" width="15" style="69" customWidth="1"/>
    <col min="6149" max="6149" width="16.6640625" style="69" customWidth="1"/>
    <col min="6150" max="6150" width="16.109375" style="69" customWidth="1"/>
    <col min="6151" max="6151" width="15.44140625" style="69" customWidth="1"/>
    <col min="6152" max="6152" width="15.6640625" style="69" customWidth="1"/>
    <col min="6153" max="6153" width="19.44140625" style="69" customWidth="1"/>
    <col min="6154" max="6154" width="15.6640625" style="69" customWidth="1"/>
    <col min="6155" max="6155" width="14.33203125" style="69" customWidth="1"/>
    <col min="6156" max="6156" width="15.6640625" style="69" customWidth="1"/>
    <col min="6157" max="6157" width="17.6640625" style="69" customWidth="1"/>
    <col min="6158" max="6158" width="19.6640625" style="69" customWidth="1"/>
    <col min="6159" max="6159" width="14.44140625" style="69" customWidth="1"/>
    <col min="6160" max="6395" width="8.6640625" style="69"/>
    <col min="6396" max="6396" width="12.109375" style="69" customWidth="1"/>
    <col min="6397" max="6397" width="30" style="69" customWidth="1"/>
    <col min="6398" max="6398" width="24.44140625" style="69" customWidth="1"/>
    <col min="6399" max="6399" width="17.109375" style="69" customWidth="1"/>
    <col min="6400" max="6400" width="15.33203125" style="69" customWidth="1"/>
    <col min="6401" max="6401" width="13.44140625" style="69" customWidth="1"/>
    <col min="6402" max="6403" width="12.6640625" style="69" customWidth="1"/>
    <col min="6404" max="6404" width="15" style="69" customWidth="1"/>
    <col min="6405" max="6405" width="16.6640625" style="69" customWidth="1"/>
    <col min="6406" max="6406" width="16.109375" style="69" customWidth="1"/>
    <col min="6407" max="6407" width="15.44140625" style="69" customWidth="1"/>
    <col min="6408" max="6408" width="15.6640625" style="69" customWidth="1"/>
    <col min="6409" max="6409" width="19.44140625" style="69" customWidth="1"/>
    <col min="6410" max="6410" width="15.6640625" style="69" customWidth="1"/>
    <col min="6411" max="6411" width="14.33203125" style="69" customWidth="1"/>
    <col min="6412" max="6412" width="15.6640625" style="69" customWidth="1"/>
    <col min="6413" max="6413" width="17.6640625" style="69" customWidth="1"/>
    <col min="6414" max="6414" width="19.6640625" style="69" customWidth="1"/>
    <col min="6415" max="6415" width="14.44140625" style="69" customWidth="1"/>
    <col min="6416" max="6651" width="8.6640625" style="69"/>
    <col min="6652" max="6652" width="12.109375" style="69" customWidth="1"/>
    <col min="6653" max="6653" width="30" style="69" customWidth="1"/>
    <col min="6654" max="6654" width="24.44140625" style="69" customWidth="1"/>
    <col min="6655" max="6655" width="17.109375" style="69" customWidth="1"/>
    <col min="6656" max="6656" width="15.33203125" style="69" customWidth="1"/>
    <col min="6657" max="6657" width="13.44140625" style="69" customWidth="1"/>
    <col min="6658" max="6659" width="12.6640625" style="69" customWidth="1"/>
    <col min="6660" max="6660" width="15" style="69" customWidth="1"/>
    <col min="6661" max="6661" width="16.6640625" style="69" customWidth="1"/>
    <col min="6662" max="6662" width="16.109375" style="69" customWidth="1"/>
    <col min="6663" max="6663" width="15.44140625" style="69" customWidth="1"/>
    <col min="6664" max="6664" width="15.6640625" style="69" customWidth="1"/>
    <col min="6665" max="6665" width="19.44140625" style="69" customWidth="1"/>
    <col min="6666" max="6666" width="15.6640625" style="69" customWidth="1"/>
    <col min="6667" max="6667" width="14.33203125" style="69" customWidth="1"/>
    <col min="6668" max="6668" width="15.6640625" style="69" customWidth="1"/>
    <col min="6669" max="6669" width="17.6640625" style="69" customWidth="1"/>
    <col min="6670" max="6670" width="19.6640625" style="69" customWidth="1"/>
    <col min="6671" max="6671" width="14.44140625" style="69" customWidth="1"/>
    <col min="6672" max="6907" width="8.6640625" style="69"/>
    <col min="6908" max="6908" width="12.109375" style="69" customWidth="1"/>
    <col min="6909" max="6909" width="30" style="69" customWidth="1"/>
    <col min="6910" max="6910" width="24.44140625" style="69" customWidth="1"/>
    <col min="6911" max="6911" width="17.109375" style="69" customWidth="1"/>
    <col min="6912" max="6912" width="15.33203125" style="69" customWidth="1"/>
    <col min="6913" max="6913" width="13.44140625" style="69" customWidth="1"/>
    <col min="6914" max="6915" width="12.6640625" style="69" customWidth="1"/>
    <col min="6916" max="6916" width="15" style="69" customWidth="1"/>
    <col min="6917" max="6917" width="16.6640625" style="69" customWidth="1"/>
    <col min="6918" max="6918" width="16.109375" style="69" customWidth="1"/>
    <col min="6919" max="6919" width="15.44140625" style="69" customWidth="1"/>
    <col min="6920" max="6920" width="15.6640625" style="69" customWidth="1"/>
    <col min="6921" max="6921" width="19.44140625" style="69" customWidth="1"/>
    <col min="6922" max="6922" width="15.6640625" style="69" customWidth="1"/>
    <col min="6923" max="6923" width="14.33203125" style="69" customWidth="1"/>
    <col min="6924" max="6924" width="15.6640625" style="69" customWidth="1"/>
    <col min="6925" max="6925" width="17.6640625" style="69" customWidth="1"/>
    <col min="6926" max="6926" width="19.6640625" style="69" customWidth="1"/>
    <col min="6927" max="6927" width="14.44140625" style="69" customWidth="1"/>
    <col min="6928" max="7163" width="8.6640625" style="69"/>
    <col min="7164" max="7164" width="12.109375" style="69" customWidth="1"/>
    <col min="7165" max="7165" width="30" style="69" customWidth="1"/>
    <col min="7166" max="7166" width="24.44140625" style="69" customWidth="1"/>
    <col min="7167" max="7167" width="17.109375" style="69" customWidth="1"/>
    <col min="7168" max="7168" width="15.33203125" style="69" customWidth="1"/>
    <col min="7169" max="7169" width="13.44140625" style="69" customWidth="1"/>
    <col min="7170" max="7171" width="12.6640625" style="69" customWidth="1"/>
    <col min="7172" max="7172" width="15" style="69" customWidth="1"/>
    <col min="7173" max="7173" width="16.6640625" style="69" customWidth="1"/>
    <col min="7174" max="7174" width="16.109375" style="69" customWidth="1"/>
    <col min="7175" max="7175" width="15.44140625" style="69" customWidth="1"/>
    <col min="7176" max="7176" width="15.6640625" style="69" customWidth="1"/>
    <col min="7177" max="7177" width="19.44140625" style="69" customWidth="1"/>
    <col min="7178" max="7178" width="15.6640625" style="69" customWidth="1"/>
    <col min="7179" max="7179" width="14.33203125" style="69" customWidth="1"/>
    <col min="7180" max="7180" width="15.6640625" style="69" customWidth="1"/>
    <col min="7181" max="7181" width="17.6640625" style="69" customWidth="1"/>
    <col min="7182" max="7182" width="19.6640625" style="69" customWidth="1"/>
    <col min="7183" max="7183" width="14.44140625" style="69" customWidth="1"/>
    <col min="7184" max="7419" width="8.6640625" style="69"/>
    <col min="7420" max="7420" width="12.109375" style="69" customWidth="1"/>
    <col min="7421" max="7421" width="30" style="69" customWidth="1"/>
    <col min="7422" max="7422" width="24.44140625" style="69" customWidth="1"/>
    <col min="7423" max="7423" width="17.109375" style="69" customWidth="1"/>
    <col min="7424" max="7424" width="15.33203125" style="69" customWidth="1"/>
    <col min="7425" max="7425" width="13.44140625" style="69" customWidth="1"/>
    <col min="7426" max="7427" width="12.6640625" style="69" customWidth="1"/>
    <col min="7428" max="7428" width="15" style="69" customWidth="1"/>
    <col min="7429" max="7429" width="16.6640625" style="69" customWidth="1"/>
    <col min="7430" max="7430" width="16.109375" style="69" customWidth="1"/>
    <col min="7431" max="7431" width="15.44140625" style="69" customWidth="1"/>
    <col min="7432" max="7432" width="15.6640625" style="69" customWidth="1"/>
    <col min="7433" max="7433" width="19.44140625" style="69" customWidth="1"/>
    <col min="7434" max="7434" width="15.6640625" style="69" customWidth="1"/>
    <col min="7435" max="7435" width="14.33203125" style="69" customWidth="1"/>
    <col min="7436" max="7436" width="15.6640625" style="69" customWidth="1"/>
    <col min="7437" max="7437" width="17.6640625" style="69" customWidth="1"/>
    <col min="7438" max="7438" width="19.6640625" style="69" customWidth="1"/>
    <col min="7439" max="7439" width="14.44140625" style="69" customWidth="1"/>
    <col min="7440" max="7675" width="8.6640625" style="69"/>
    <col min="7676" max="7676" width="12.109375" style="69" customWidth="1"/>
    <col min="7677" max="7677" width="30" style="69" customWidth="1"/>
    <col min="7678" max="7678" width="24.44140625" style="69" customWidth="1"/>
    <col min="7679" max="7679" width="17.109375" style="69" customWidth="1"/>
    <col min="7680" max="7680" width="15.33203125" style="69" customWidth="1"/>
    <col min="7681" max="7681" width="13.44140625" style="69" customWidth="1"/>
    <col min="7682" max="7683" width="12.6640625" style="69" customWidth="1"/>
    <col min="7684" max="7684" width="15" style="69" customWidth="1"/>
    <col min="7685" max="7685" width="16.6640625" style="69" customWidth="1"/>
    <col min="7686" max="7686" width="16.109375" style="69" customWidth="1"/>
    <col min="7687" max="7687" width="15.44140625" style="69" customWidth="1"/>
    <col min="7688" max="7688" width="15.6640625" style="69" customWidth="1"/>
    <col min="7689" max="7689" width="19.44140625" style="69" customWidth="1"/>
    <col min="7690" max="7690" width="15.6640625" style="69" customWidth="1"/>
    <col min="7691" max="7691" width="14.33203125" style="69" customWidth="1"/>
    <col min="7692" max="7692" width="15.6640625" style="69" customWidth="1"/>
    <col min="7693" max="7693" width="17.6640625" style="69" customWidth="1"/>
    <col min="7694" max="7694" width="19.6640625" style="69" customWidth="1"/>
    <col min="7695" max="7695" width="14.44140625" style="69" customWidth="1"/>
    <col min="7696" max="7931" width="8.6640625" style="69"/>
    <col min="7932" max="7932" width="12.109375" style="69" customWidth="1"/>
    <col min="7933" max="7933" width="30" style="69" customWidth="1"/>
    <col min="7934" max="7934" width="24.44140625" style="69" customWidth="1"/>
    <col min="7935" max="7935" width="17.109375" style="69" customWidth="1"/>
    <col min="7936" max="7936" width="15.33203125" style="69" customWidth="1"/>
    <col min="7937" max="7937" width="13.44140625" style="69" customWidth="1"/>
    <col min="7938" max="7939" width="12.6640625" style="69" customWidth="1"/>
    <col min="7940" max="7940" width="15" style="69" customWidth="1"/>
    <col min="7941" max="7941" width="16.6640625" style="69" customWidth="1"/>
    <col min="7942" max="7942" width="16.109375" style="69" customWidth="1"/>
    <col min="7943" max="7943" width="15.44140625" style="69" customWidth="1"/>
    <col min="7944" max="7944" width="15.6640625" style="69" customWidth="1"/>
    <col min="7945" max="7945" width="19.44140625" style="69" customWidth="1"/>
    <col min="7946" max="7946" width="15.6640625" style="69" customWidth="1"/>
    <col min="7947" max="7947" width="14.33203125" style="69" customWidth="1"/>
    <col min="7948" max="7948" width="15.6640625" style="69" customWidth="1"/>
    <col min="7949" max="7949" width="17.6640625" style="69" customWidth="1"/>
    <col min="7950" max="7950" width="19.6640625" style="69" customWidth="1"/>
    <col min="7951" max="7951" width="14.44140625" style="69" customWidth="1"/>
    <col min="7952" max="8187" width="8.6640625" style="69"/>
    <col min="8188" max="8188" width="12.109375" style="69" customWidth="1"/>
    <col min="8189" max="8189" width="30" style="69" customWidth="1"/>
    <col min="8190" max="8190" width="24.44140625" style="69" customWidth="1"/>
    <col min="8191" max="8191" width="17.109375" style="69" customWidth="1"/>
    <col min="8192" max="8192" width="15.33203125" style="69" customWidth="1"/>
    <col min="8193" max="8193" width="13.44140625" style="69" customWidth="1"/>
    <col min="8194" max="8195" width="12.6640625" style="69" customWidth="1"/>
    <col min="8196" max="8196" width="15" style="69" customWidth="1"/>
    <col min="8197" max="8197" width="16.6640625" style="69" customWidth="1"/>
    <col min="8198" max="8198" width="16.109375" style="69" customWidth="1"/>
    <col min="8199" max="8199" width="15.44140625" style="69" customWidth="1"/>
    <col min="8200" max="8200" width="15.6640625" style="69" customWidth="1"/>
    <col min="8201" max="8201" width="19.44140625" style="69" customWidth="1"/>
    <col min="8202" max="8202" width="15.6640625" style="69" customWidth="1"/>
    <col min="8203" max="8203" width="14.33203125" style="69" customWidth="1"/>
    <col min="8204" max="8204" width="15.6640625" style="69" customWidth="1"/>
    <col min="8205" max="8205" width="17.6640625" style="69" customWidth="1"/>
    <col min="8206" max="8206" width="19.6640625" style="69" customWidth="1"/>
    <col min="8207" max="8207" width="14.44140625" style="69" customWidth="1"/>
    <col min="8208" max="8443" width="8.6640625" style="69"/>
    <col min="8444" max="8444" width="12.109375" style="69" customWidth="1"/>
    <col min="8445" max="8445" width="30" style="69" customWidth="1"/>
    <col min="8446" max="8446" width="24.44140625" style="69" customWidth="1"/>
    <col min="8447" max="8447" width="17.109375" style="69" customWidth="1"/>
    <col min="8448" max="8448" width="15.33203125" style="69" customWidth="1"/>
    <col min="8449" max="8449" width="13.44140625" style="69" customWidth="1"/>
    <col min="8450" max="8451" width="12.6640625" style="69" customWidth="1"/>
    <col min="8452" max="8452" width="15" style="69" customWidth="1"/>
    <col min="8453" max="8453" width="16.6640625" style="69" customWidth="1"/>
    <col min="8454" max="8454" width="16.109375" style="69" customWidth="1"/>
    <col min="8455" max="8455" width="15.44140625" style="69" customWidth="1"/>
    <col min="8456" max="8456" width="15.6640625" style="69" customWidth="1"/>
    <col min="8457" max="8457" width="19.44140625" style="69" customWidth="1"/>
    <col min="8458" max="8458" width="15.6640625" style="69" customWidth="1"/>
    <col min="8459" max="8459" width="14.33203125" style="69" customWidth="1"/>
    <col min="8460" max="8460" width="15.6640625" style="69" customWidth="1"/>
    <col min="8461" max="8461" width="17.6640625" style="69" customWidth="1"/>
    <col min="8462" max="8462" width="19.6640625" style="69" customWidth="1"/>
    <col min="8463" max="8463" width="14.44140625" style="69" customWidth="1"/>
    <col min="8464" max="8699" width="8.6640625" style="69"/>
    <col min="8700" max="8700" width="12.109375" style="69" customWidth="1"/>
    <col min="8701" max="8701" width="30" style="69" customWidth="1"/>
    <col min="8702" max="8702" width="24.44140625" style="69" customWidth="1"/>
    <col min="8703" max="8703" width="17.109375" style="69" customWidth="1"/>
    <col min="8704" max="8704" width="15.33203125" style="69" customWidth="1"/>
    <col min="8705" max="8705" width="13.44140625" style="69" customWidth="1"/>
    <col min="8706" max="8707" width="12.6640625" style="69" customWidth="1"/>
    <col min="8708" max="8708" width="15" style="69" customWidth="1"/>
    <col min="8709" max="8709" width="16.6640625" style="69" customWidth="1"/>
    <col min="8710" max="8710" width="16.109375" style="69" customWidth="1"/>
    <col min="8711" max="8711" width="15.44140625" style="69" customWidth="1"/>
    <col min="8712" max="8712" width="15.6640625" style="69" customWidth="1"/>
    <col min="8713" max="8713" width="19.44140625" style="69" customWidth="1"/>
    <col min="8714" max="8714" width="15.6640625" style="69" customWidth="1"/>
    <col min="8715" max="8715" width="14.33203125" style="69" customWidth="1"/>
    <col min="8716" max="8716" width="15.6640625" style="69" customWidth="1"/>
    <col min="8717" max="8717" width="17.6640625" style="69" customWidth="1"/>
    <col min="8718" max="8718" width="19.6640625" style="69" customWidth="1"/>
    <col min="8719" max="8719" width="14.44140625" style="69" customWidth="1"/>
    <col min="8720" max="8955" width="8.6640625" style="69"/>
    <col min="8956" max="8956" width="12.109375" style="69" customWidth="1"/>
    <col min="8957" max="8957" width="30" style="69" customWidth="1"/>
    <col min="8958" max="8958" width="24.44140625" style="69" customWidth="1"/>
    <col min="8959" max="8959" width="17.109375" style="69" customWidth="1"/>
    <col min="8960" max="8960" width="15.33203125" style="69" customWidth="1"/>
    <col min="8961" max="8961" width="13.44140625" style="69" customWidth="1"/>
    <col min="8962" max="8963" width="12.6640625" style="69" customWidth="1"/>
    <col min="8964" max="8964" width="15" style="69" customWidth="1"/>
    <col min="8965" max="8965" width="16.6640625" style="69" customWidth="1"/>
    <col min="8966" max="8966" width="16.109375" style="69" customWidth="1"/>
    <col min="8967" max="8967" width="15.44140625" style="69" customWidth="1"/>
    <col min="8968" max="8968" width="15.6640625" style="69" customWidth="1"/>
    <col min="8969" max="8969" width="19.44140625" style="69" customWidth="1"/>
    <col min="8970" max="8970" width="15.6640625" style="69" customWidth="1"/>
    <col min="8971" max="8971" width="14.33203125" style="69" customWidth="1"/>
    <col min="8972" max="8972" width="15.6640625" style="69" customWidth="1"/>
    <col min="8973" max="8973" width="17.6640625" style="69" customWidth="1"/>
    <col min="8974" max="8974" width="19.6640625" style="69" customWidth="1"/>
    <col min="8975" max="8975" width="14.44140625" style="69" customWidth="1"/>
    <col min="8976" max="9211" width="8.6640625" style="69"/>
    <col min="9212" max="9212" width="12.109375" style="69" customWidth="1"/>
    <col min="9213" max="9213" width="30" style="69" customWidth="1"/>
    <col min="9214" max="9214" width="24.44140625" style="69" customWidth="1"/>
    <col min="9215" max="9215" width="17.109375" style="69" customWidth="1"/>
    <col min="9216" max="9216" width="15.33203125" style="69" customWidth="1"/>
    <col min="9217" max="9217" width="13.44140625" style="69" customWidth="1"/>
    <col min="9218" max="9219" width="12.6640625" style="69" customWidth="1"/>
    <col min="9220" max="9220" width="15" style="69" customWidth="1"/>
    <col min="9221" max="9221" width="16.6640625" style="69" customWidth="1"/>
    <col min="9222" max="9222" width="16.109375" style="69" customWidth="1"/>
    <col min="9223" max="9223" width="15.44140625" style="69" customWidth="1"/>
    <col min="9224" max="9224" width="15.6640625" style="69" customWidth="1"/>
    <col min="9225" max="9225" width="19.44140625" style="69" customWidth="1"/>
    <col min="9226" max="9226" width="15.6640625" style="69" customWidth="1"/>
    <col min="9227" max="9227" width="14.33203125" style="69" customWidth="1"/>
    <col min="9228" max="9228" width="15.6640625" style="69" customWidth="1"/>
    <col min="9229" max="9229" width="17.6640625" style="69" customWidth="1"/>
    <col min="9230" max="9230" width="19.6640625" style="69" customWidth="1"/>
    <col min="9231" max="9231" width="14.44140625" style="69" customWidth="1"/>
    <col min="9232" max="9467" width="8.6640625" style="69"/>
    <col min="9468" max="9468" width="12.109375" style="69" customWidth="1"/>
    <col min="9469" max="9469" width="30" style="69" customWidth="1"/>
    <col min="9470" max="9470" width="24.44140625" style="69" customWidth="1"/>
    <col min="9471" max="9471" width="17.109375" style="69" customWidth="1"/>
    <col min="9472" max="9472" width="15.33203125" style="69" customWidth="1"/>
    <col min="9473" max="9473" width="13.44140625" style="69" customWidth="1"/>
    <col min="9474" max="9475" width="12.6640625" style="69" customWidth="1"/>
    <col min="9476" max="9476" width="15" style="69" customWidth="1"/>
    <col min="9477" max="9477" width="16.6640625" style="69" customWidth="1"/>
    <col min="9478" max="9478" width="16.109375" style="69" customWidth="1"/>
    <col min="9479" max="9479" width="15.44140625" style="69" customWidth="1"/>
    <col min="9480" max="9480" width="15.6640625" style="69" customWidth="1"/>
    <col min="9481" max="9481" width="19.44140625" style="69" customWidth="1"/>
    <col min="9482" max="9482" width="15.6640625" style="69" customWidth="1"/>
    <col min="9483" max="9483" width="14.33203125" style="69" customWidth="1"/>
    <col min="9484" max="9484" width="15.6640625" style="69" customWidth="1"/>
    <col min="9485" max="9485" width="17.6640625" style="69" customWidth="1"/>
    <col min="9486" max="9486" width="19.6640625" style="69" customWidth="1"/>
    <col min="9487" max="9487" width="14.44140625" style="69" customWidth="1"/>
    <col min="9488" max="9723" width="8.6640625" style="69"/>
    <col min="9724" max="9724" width="12.109375" style="69" customWidth="1"/>
    <col min="9725" max="9725" width="30" style="69" customWidth="1"/>
    <col min="9726" max="9726" width="24.44140625" style="69" customWidth="1"/>
    <col min="9727" max="9727" width="17.109375" style="69" customWidth="1"/>
    <col min="9728" max="9728" width="15.33203125" style="69" customWidth="1"/>
    <col min="9729" max="9729" width="13.44140625" style="69" customWidth="1"/>
    <col min="9730" max="9731" width="12.6640625" style="69" customWidth="1"/>
    <col min="9732" max="9732" width="15" style="69" customWidth="1"/>
    <col min="9733" max="9733" width="16.6640625" style="69" customWidth="1"/>
    <col min="9734" max="9734" width="16.109375" style="69" customWidth="1"/>
    <col min="9735" max="9735" width="15.44140625" style="69" customWidth="1"/>
    <col min="9736" max="9736" width="15.6640625" style="69" customWidth="1"/>
    <col min="9737" max="9737" width="19.44140625" style="69" customWidth="1"/>
    <col min="9738" max="9738" width="15.6640625" style="69" customWidth="1"/>
    <col min="9739" max="9739" width="14.33203125" style="69" customWidth="1"/>
    <col min="9740" max="9740" width="15.6640625" style="69" customWidth="1"/>
    <col min="9741" max="9741" width="17.6640625" style="69" customWidth="1"/>
    <col min="9742" max="9742" width="19.6640625" style="69" customWidth="1"/>
    <col min="9743" max="9743" width="14.44140625" style="69" customWidth="1"/>
    <col min="9744" max="9979" width="8.6640625" style="69"/>
    <col min="9980" max="9980" width="12.109375" style="69" customWidth="1"/>
    <col min="9981" max="9981" width="30" style="69" customWidth="1"/>
    <col min="9982" max="9982" width="24.44140625" style="69" customWidth="1"/>
    <col min="9983" max="9983" width="17.109375" style="69" customWidth="1"/>
    <col min="9984" max="9984" width="15.33203125" style="69" customWidth="1"/>
    <col min="9985" max="9985" width="13.44140625" style="69" customWidth="1"/>
    <col min="9986" max="9987" width="12.6640625" style="69" customWidth="1"/>
    <col min="9988" max="9988" width="15" style="69" customWidth="1"/>
    <col min="9989" max="9989" width="16.6640625" style="69" customWidth="1"/>
    <col min="9990" max="9990" width="16.109375" style="69" customWidth="1"/>
    <col min="9991" max="9991" width="15.44140625" style="69" customWidth="1"/>
    <col min="9992" max="9992" width="15.6640625" style="69" customWidth="1"/>
    <col min="9993" max="9993" width="19.44140625" style="69" customWidth="1"/>
    <col min="9994" max="9994" width="15.6640625" style="69" customWidth="1"/>
    <col min="9995" max="9995" width="14.33203125" style="69" customWidth="1"/>
    <col min="9996" max="9996" width="15.6640625" style="69" customWidth="1"/>
    <col min="9997" max="9997" width="17.6640625" style="69" customWidth="1"/>
    <col min="9998" max="9998" width="19.6640625" style="69" customWidth="1"/>
    <col min="9999" max="9999" width="14.44140625" style="69" customWidth="1"/>
    <col min="10000" max="10235" width="8.6640625" style="69"/>
    <col min="10236" max="10236" width="12.109375" style="69" customWidth="1"/>
    <col min="10237" max="10237" width="30" style="69" customWidth="1"/>
    <col min="10238" max="10238" width="24.44140625" style="69" customWidth="1"/>
    <col min="10239" max="10239" width="17.109375" style="69" customWidth="1"/>
    <col min="10240" max="10240" width="15.33203125" style="69" customWidth="1"/>
    <col min="10241" max="10241" width="13.44140625" style="69" customWidth="1"/>
    <col min="10242" max="10243" width="12.6640625" style="69" customWidth="1"/>
    <col min="10244" max="10244" width="15" style="69" customWidth="1"/>
    <col min="10245" max="10245" width="16.6640625" style="69" customWidth="1"/>
    <col min="10246" max="10246" width="16.109375" style="69" customWidth="1"/>
    <col min="10247" max="10247" width="15.44140625" style="69" customWidth="1"/>
    <col min="10248" max="10248" width="15.6640625" style="69" customWidth="1"/>
    <col min="10249" max="10249" width="19.44140625" style="69" customWidth="1"/>
    <col min="10250" max="10250" width="15.6640625" style="69" customWidth="1"/>
    <col min="10251" max="10251" width="14.33203125" style="69" customWidth="1"/>
    <col min="10252" max="10252" width="15.6640625" style="69" customWidth="1"/>
    <col min="10253" max="10253" width="17.6640625" style="69" customWidth="1"/>
    <col min="10254" max="10254" width="19.6640625" style="69" customWidth="1"/>
    <col min="10255" max="10255" width="14.44140625" style="69" customWidth="1"/>
    <col min="10256" max="10491" width="8.6640625" style="69"/>
    <col min="10492" max="10492" width="12.109375" style="69" customWidth="1"/>
    <col min="10493" max="10493" width="30" style="69" customWidth="1"/>
    <col min="10494" max="10494" width="24.44140625" style="69" customWidth="1"/>
    <col min="10495" max="10495" width="17.109375" style="69" customWidth="1"/>
    <col min="10496" max="10496" width="15.33203125" style="69" customWidth="1"/>
    <col min="10497" max="10497" width="13.44140625" style="69" customWidth="1"/>
    <col min="10498" max="10499" width="12.6640625" style="69" customWidth="1"/>
    <col min="10500" max="10500" width="15" style="69" customWidth="1"/>
    <col min="10501" max="10501" width="16.6640625" style="69" customWidth="1"/>
    <col min="10502" max="10502" width="16.109375" style="69" customWidth="1"/>
    <col min="10503" max="10503" width="15.44140625" style="69" customWidth="1"/>
    <col min="10504" max="10504" width="15.6640625" style="69" customWidth="1"/>
    <col min="10505" max="10505" width="19.44140625" style="69" customWidth="1"/>
    <col min="10506" max="10506" width="15.6640625" style="69" customWidth="1"/>
    <col min="10507" max="10507" width="14.33203125" style="69" customWidth="1"/>
    <col min="10508" max="10508" width="15.6640625" style="69" customWidth="1"/>
    <col min="10509" max="10509" width="17.6640625" style="69" customWidth="1"/>
    <col min="10510" max="10510" width="19.6640625" style="69" customWidth="1"/>
    <col min="10511" max="10511" width="14.44140625" style="69" customWidth="1"/>
    <col min="10512" max="10747" width="8.6640625" style="69"/>
    <col min="10748" max="10748" width="12.109375" style="69" customWidth="1"/>
    <col min="10749" max="10749" width="30" style="69" customWidth="1"/>
    <col min="10750" max="10750" width="24.44140625" style="69" customWidth="1"/>
    <col min="10751" max="10751" width="17.109375" style="69" customWidth="1"/>
    <col min="10752" max="10752" width="15.33203125" style="69" customWidth="1"/>
    <col min="10753" max="10753" width="13.44140625" style="69" customWidth="1"/>
    <col min="10754" max="10755" width="12.6640625" style="69" customWidth="1"/>
    <col min="10756" max="10756" width="15" style="69" customWidth="1"/>
    <col min="10757" max="10757" width="16.6640625" style="69" customWidth="1"/>
    <col min="10758" max="10758" width="16.109375" style="69" customWidth="1"/>
    <col min="10759" max="10759" width="15.44140625" style="69" customWidth="1"/>
    <col min="10760" max="10760" width="15.6640625" style="69" customWidth="1"/>
    <col min="10761" max="10761" width="19.44140625" style="69" customWidth="1"/>
    <col min="10762" max="10762" width="15.6640625" style="69" customWidth="1"/>
    <col min="10763" max="10763" width="14.33203125" style="69" customWidth="1"/>
    <col min="10764" max="10764" width="15.6640625" style="69" customWidth="1"/>
    <col min="10765" max="10765" width="17.6640625" style="69" customWidth="1"/>
    <col min="10766" max="10766" width="19.6640625" style="69" customWidth="1"/>
    <col min="10767" max="10767" width="14.44140625" style="69" customWidth="1"/>
    <col min="10768" max="11003" width="8.6640625" style="69"/>
    <col min="11004" max="11004" width="12.109375" style="69" customWidth="1"/>
    <col min="11005" max="11005" width="30" style="69" customWidth="1"/>
    <col min="11006" max="11006" width="24.44140625" style="69" customWidth="1"/>
    <col min="11007" max="11007" width="17.109375" style="69" customWidth="1"/>
    <col min="11008" max="11008" width="15.33203125" style="69" customWidth="1"/>
    <col min="11009" max="11009" width="13.44140625" style="69" customWidth="1"/>
    <col min="11010" max="11011" width="12.6640625" style="69" customWidth="1"/>
    <col min="11012" max="11012" width="15" style="69" customWidth="1"/>
    <col min="11013" max="11013" width="16.6640625" style="69" customWidth="1"/>
    <col min="11014" max="11014" width="16.109375" style="69" customWidth="1"/>
    <col min="11015" max="11015" width="15.44140625" style="69" customWidth="1"/>
    <col min="11016" max="11016" width="15.6640625" style="69" customWidth="1"/>
    <col min="11017" max="11017" width="19.44140625" style="69" customWidth="1"/>
    <col min="11018" max="11018" width="15.6640625" style="69" customWidth="1"/>
    <col min="11019" max="11019" width="14.33203125" style="69" customWidth="1"/>
    <col min="11020" max="11020" width="15.6640625" style="69" customWidth="1"/>
    <col min="11021" max="11021" width="17.6640625" style="69" customWidth="1"/>
    <col min="11022" max="11022" width="19.6640625" style="69" customWidth="1"/>
    <col min="11023" max="11023" width="14.44140625" style="69" customWidth="1"/>
    <col min="11024" max="11259" width="8.6640625" style="69"/>
    <col min="11260" max="11260" width="12.109375" style="69" customWidth="1"/>
    <col min="11261" max="11261" width="30" style="69" customWidth="1"/>
    <col min="11262" max="11262" width="24.44140625" style="69" customWidth="1"/>
    <col min="11263" max="11263" width="17.109375" style="69" customWidth="1"/>
    <col min="11264" max="11264" width="15.33203125" style="69" customWidth="1"/>
    <col min="11265" max="11265" width="13.44140625" style="69" customWidth="1"/>
    <col min="11266" max="11267" width="12.6640625" style="69" customWidth="1"/>
    <col min="11268" max="11268" width="15" style="69" customWidth="1"/>
    <col min="11269" max="11269" width="16.6640625" style="69" customWidth="1"/>
    <col min="11270" max="11270" width="16.109375" style="69" customWidth="1"/>
    <col min="11271" max="11271" width="15.44140625" style="69" customWidth="1"/>
    <col min="11272" max="11272" width="15.6640625" style="69" customWidth="1"/>
    <col min="11273" max="11273" width="19.44140625" style="69" customWidth="1"/>
    <col min="11274" max="11274" width="15.6640625" style="69" customWidth="1"/>
    <col min="11275" max="11275" width="14.33203125" style="69" customWidth="1"/>
    <col min="11276" max="11276" width="15.6640625" style="69" customWidth="1"/>
    <col min="11277" max="11277" width="17.6640625" style="69" customWidth="1"/>
    <col min="11278" max="11278" width="19.6640625" style="69" customWidth="1"/>
    <col min="11279" max="11279" width="14.44140625" style="69" customWidth="1"/>
    <col min="11280" max="11515" width="8.6640625" style="69"/>
    <col min="11516" max="11516" width="12.109375" style="69" customWidth="1"/>
    <col min="11517" max="11517" width="30" style="69" customWidth="1"/>
    <col min="11518" max="11518" width="24.44140625" style="69" customWidth="1"/>
    <col min="11519" max="11519" width="17.109375" style="69" customWidth="1"/>
    <col min="11520" max="11520" width="15.33203125" style="69" customWidth="1"/>
    <col min="11521" max="11521" width="13.44140625" style="69" customWidth="1"/>
    <col min="11522" max="11523" width="12.6640625" style="69" customWidth="1"/>
    <col min="11524" max="11524" width="15" style="69" customWidth="1"/>
    <col min="11525" max="11525" width="16.6640625" style="69" customWidth="1"/>
    <col min="11526" max="11526" width="16.109375" style="69" customWidth="1"/>
    <col min="11527" max="11527" width="15.44140625" style="69" customWidth="1"/>
    <col min="11528" max="11528" width="15.6640625" style="69" customWidth="1"/>
    <col min="11529" max="11529" width="19.44140625" style="69" customWidth="1"/>
    <col min="11530" max="11530" width="15.6640625" style="69" customWidth="1"/>
    <col min="11531" max="11531" width="14.33203125" style="69" customWidth="1"/>
    <col min="11532" max="11532" width="15.6640625" style="69" customWidth="1"/>
    <col min="11533" max="11533" width="17.6640625" style="69" customWidth="1"/>
    <col min="11534" max="11534" width="19.6640625" style="69" customWidth="1"/>
    <col min="11535" max="11535" width="14.44140625" style="69" customWidth="1"/>
    <col min="11536" max="11771" width="8.6640625" style="69"/>
    <col min="11772" max="11772" width="12.109375" style="69" customWidth="1"/>
    <col min="11773" max="11773" width="30" style="69" customWidth="1"/>
    <col min="11774" max="11774" width="24.44140625" style="69" customWidth="1"/>
    <col min="11775" max="11775" width="17.109375" style="69" customWidth="1"/>
    <col min="11776" max="11776" width="15.33203125" style="69" customWidth="1"/>
    <col min="11777" max="11777" width="13.44140625" style="69" customWidth="1"/>
    <col min="11778" max="11779" width="12.6640625" style="69" customWidth="1"/>
    <col min="11780" max="11780" width="15" style="69" customWidth="1"/>
    <col min="11781" max="11781" width="16.6640625" style="69" customWidth="1"/>
    <col min="11782" max="11782" width="16.109375" style="69" customWidth="1"/>
    <col min="11783" max="11783" width="15.44140625" style="69" customWidth="1"/>
    <col min="11784" max="11784" width="15.6640625" style="69" customWidth="1"/>
    <col min="11785" max="11785" width="19.44140625" style="69" customWidth="1"/>
    <col min="11786" max="11786" width="15.6640625" style="69" customWidth="1"/>
    <col min="11787" max="11787" width="14.33203125" style="69" customWidth="1"/>
    <col min="11788" max="11788" width="15.6640625" style="69" customWidth="1"/>
    <col min="11789" max="11789" width="17.6640625" style="69" customWidth="1"/>
    <col min="11790" max="11790" width="19.6640625" style="69" customWidth="1"/>
    <col min="11791" max="11791" width="14.44140625" style="69" customWidth="1"/>
    <col min="11792" max="12027" width="8.6640625" style="69"/>
    <col min="12028" max="12028" width="12.109375" style="69" customWidth="1"/>
    <col min="12029" max="12029" width="30" style="69" customWidth="1"/>
    <col min="12030" max="12030" width="24.44140625" style="69" customWidth="1"/>
    <col min="12031" max="12031" width="17.109375" style="69" customWidth="1"/>
    <col min="12032" max="12032" width="15.33203125" style="69" customWidth="1"/>
    <col min="12033" max="12033" width="13.44140625" style="69" customWidth="1"/>
    <col min="12034" max="12035" width="12.6640625" style="69" customWidth="1"/>
    <col min="12036" max="12036" width="15" style="69" customWidth="1"/>
    <col min="12037" max="12037" width="16.6640625" style="69" customWidth="1"/>
    <col min="12038" max="12038" width="16.109375" style="69" customWidth="1"/>
    <col min="12039" max="12039" width="15.44140625" style="69" customWidth="1"/>
    <col min="12040" max="12040" width="15.6640625" style="69" customWidth="1"/>
    <col min="12041" max="12041" width="19.44140625" style="69" customWidth="1"/>
    <col min="12042" max="12042" width="15.6640625" style="69" customWidth="1"/>
    <col min="12043" max="12043" width="14.33203125" style="69" customWidth="1"/>
    <col min="12044" max="12044" width="15.6640625" style="69" customWidth="1"/>
    <col min="12045" max="12045" width="17.6640625" style="69" customWidth="1"/>
    <col min="12046" max="12046" width="19.6640625" style="69" customWidth="1"/>
    <col min="12047" max="12047" width="14.44140625" style="69" customWidth="1"/>
    <col min="12048" max="12283" width="8.6640625" style="69"/>
    <col min="12284" max="12284" width="12.109375" style="69" customWidth="1"/>
    <col min="12285" max="12285" width="30" style="69" customWidth="1"/>
    <col min="12286" max="12286" width="24.44140625" style="69" customWidth="1"/>
    <col min="12287" max="12287" width="17.109375" style="69" customWidth="1"/>
    <col min="12288" max="12288" width="15.33203125" style="69" customWidth="1"/>
    <col min="12289" max="12289" width="13.44140625" style="69" customWidth="1"/>
    <col min="12290" max="12291" width="12.6640625" style="69" customWidth="1"/>
    <col min="12292" max="12292" width="15" style="69" customWidth="1"/>
    <col min="12293" max="12293" width="16.6640625" style="69" customWidth="1"/>
    <col min="12294" max="12294" width="16.109375" style="69" customWidth="1"/>
    <col min="12295" max="12295" width="15.44140625" style="69" customWidth="1"/>
    <col min="12296" max="12296" width="15.6640625" style="69" customWidth="1"/>
    <col min="12297" max="12297" width="19.44140625" style="69" customWidth="1"/>
    <col min="12298" max="12298" width="15.6640625" style="69" customWidth="1"/>
    <col min="12299" max="12299" width="14.33203125" style="69" customWidth="1"/>
    <col min="12300" max="12300" width="15.6640625" style="69" customWidth="1"/>
    <col min="12301" max="12301" width="17.6640625" style="69" customWidth="1"/>
    <col min="12302" max="12302" width="19.6640625" style="69" customWidth="1"/>
    <col min="12303" max="12303" width="14.44140625" style="69" customWidth="1"/>
    <col min="12304" max="12539" width="8.6640625" style="69"/>
    <col min="12540" max="12540" width="12.109375" style="69" customWidth="1"/>
    <col min="12541" max="12541" width="30" style="69" customWidth="1"/>
    <col min="12542" max="12542" width="24.44140625" style="69" customWidth="1"/>
    <col min="12543" max="12543" width="17.109375" style="69" customWidth="1"/>
    <col min="12544" max="12544" width="15.33203125" style="69" customWidth="1"/>
    <col min="12545" max="12545" width="13.44140625" style="69" customWidth="1"/>
    <col min="12546" max="12547" width="12.6640625" style="69" customWidth="1"/>
    <col min="12548" max="12548" width="15" style="69" customWidth="1"/>
    <col min="12549" max="12549" width="16.6640625" style="69" customWidth="1"/>
    <col min="12550" max="12550" width="16.109375" style="69" customWidth="1"/>
    <col min="12551" max="12551" width="15.44140625" style="69" customWidth="1"/>
    <col min="12552" max="12552" width="15.6640625" style="69" customWidth="1"/>
    <col min="12553" max="12553" width="19.44140625" style="69" customWidth="1"/>
    <col min="12554" max="12554" width="15.6640625" style="69" customWidth="1"/>
    <col min="12555" max="12555" width="14.33203125" style="69" customWidth="1"/>
    <col min="12556" max="12556" width="15.6640625" style="69" customWidth="1"/>
    <col min="12557" max="12557" width="17.6640625" style="69" customWidth="1"/>
    <col min="12558" max="12558" width="19.6640625" style="69" customWidth="1"/>
    <col min="12559" max="12559" width="14.44140625" style="69" customWidth="1"/>
    <col min="12560" max="12795" width="8.6640625" style="69"/>
    <col min="12796" max="12796" width="12.109375" style="69" customWidth="1"/>
    <col min="12797" max="12797" width="30" style="69" customWidth="1"/>
    <col min="12798" max="12798" width="24.44140625" style="69" customWidth="1"/>
    <col min="12799" max="12799" width="17.109375" style="69" customWidth="1"/>
    <col min="12800" max="12800" width="15.33203125" style="69" customWidth="1"/>
    <col min="12801" max="12801" width="13.44140625" style="69" customWidth="1"/>
    <col min="12802" max="12803" width="12.6640625" style="69" customWidth="1"/>
    <col min="12804" max="12804" width="15" style="69" customWidth="1"/>
    <col min="12805" max="12805" width="16.6640625" style="69" customWidth="1"/>
    <col min="12806" max="12806" width="16.109375" style="69" customWidth="1"/>
    <col min="12807" max="12807" width="15.44140625" style="69" customWidth="1"/>
    <col min="12808" max="12808" width="15.6640625" style="69" customWidth="1"/>
    <col min="12809" max="12809" width="19.44140625" style="69" customWidth="1"/>
    <col min="12810" max="12810" width="15.6640625" style="69" customWidth="1"/>
    <col min="12811" max="12811" width="14.33203125" style="69" customWidth="1"/>
    <col min="12812" max="12812" width="15.6640625" style="69" customWidth="1"/>
    <col min="12813" max="12813" width="17.6640625" style="69" customWidth="1"/>
    <col min="12814" max="12814" width="19.6640625" style="69" customWidth="1"/>
    <col min="12815" max="12815" width="14.44140625" style="69" customWidth="1"/>
    <col min="12816" max="13051" width="8.6640625" style="69"/>
    <col min="13052" max="13052" width="12.109375" style="69" customWidth="1"/>
    <col min="13053" max="13053" width="30" style="69" customWidth="1"/>
    <col min="13054" max="13054" width="24.44140625" style="69" customWidth="1"/>
    <col min="13055" max="13055" width="17.109375" style="69" customWidth="1"/>
    <col min="13056" max="13056" width="15.33203125" style="69" customWidth="1"/>
    <col min="13057" max="13057" width="13.44140625" style="69" customWidth="1"/>
    <col min="13058" max="13059" width="12.6640625" style="69" customWidth="1"/>
    <col min="13060" max="13060" width="15" style="69" customWidth="1"/>
    <col min="13061" max="13061" width="16.6640625" style="69" customWidth="1"/>
    <col min="13062" max="13062" width="16.109375" style="69" customWidth="1"/>
    <col min="13063" max="13063" width="15.44140625" style="69" customWidth="1"/>
    <col min="13064" max="13064" width="15.6640625" style="69" customWidth="1"/>
    <col min="13065" max="13065" width="19.44140625" style="69" customWidth="1"/>
    <col min="13066" max="13066" width="15.6640625" style="69" customWidth="1"/>
    <col min="13067" max="13067" width="14.33203125" style="69" customWidth="1"/>
    <col min="13068" max="13068" width="15.6640625" style="69" customWidth="1"/>
    <col min="13069" max="13069" width="17.6640625" style="69" customWidth="1"/>
    <col min="13070" max="13070" width="19.6640625" style="69" customWidth="1"/>
    <col min="13071" max="13071" width="14.44140625" style="69" customWidth="1"/>
    <col min="13072" max="13307" width="8.6640625" style="69"/>
    <col min="13308" max="13308" width="12.109375" style="69" customWidth="1"/>
    <col min="13309" max="13309" width="30" style="69" customWidth="1"/>
    <col min="13310" max="13310" width="24.44140625" style="69" customWidth="1"/>
    <col min="13311" max="13311" width="17.109375" style="69" customWidth="1"/>
    <col min="13312" max="13312" width="15.33203125" style="69" customWidth="1"/>
    <col min="13313" max="13313" width="13.44140625" style="69" customWidth="1"/>
    <col min="13314" max="13315" width="12.6640625" style="69" customWidth="1"/>
    <col min="13316" max="13316" width="15" style="69" customWidth="1"/>
    <col min="13317" max="13317" width="16.6640625" style="69" customWidth="1"/>
    <col min="13318" max="13318" width="16.109375" style="69" customWidth="1"/>
    <col min="13319" max="13319" width="15.44140625" style="69" customWidth="1"/>
    <col min="13320" max="13320" width="15.6640625" style="69" customWidth="1"/>
    <col min="13321" max="13321" width="19.44140625" style="69" customWidth="1"/>
    <col min="13322" max="13322" width="15.6640625" style="69" customWidth="1"/>
    <col min="13323" max="13323" width="14.33203125" style="69" customWidth="1"/>
    <col min="13324" max="13324" width="15.6640625" style="69" customWidth="1"/>
    <col min="13325" max="13325" width="17.6640625" style="69" customWidth="1"/>
    <col min="13326" max="13326" width="19.6640625" style="69" customWidth="1"/>
    <col min="13327" max="13327" width="14.44140625" style="69" customWidth="1"/>
    <col min="13328" max="13563" width="8.6640625" style="69"/>
    <col min="13564" max="13564" width="12.109375" style="69" customWidth="1"/>
    <col min="13565" max="13565" width="30" style="69" customWidth="1"/>
    <col min="13566" max="13566" width="24.44140625" style="69" customWidth="1"/>
    <col min="13567" max="13567" width="17.109375" style="69" customWidth="1"/>
    <col min="13568" max="13568" width="15.33203125" style="69" customWidth="1"/>
    <col min="13569" max="13569" width="13.44140625" style="69" customWidth="1"/>
    <col min="13570" max="13571" width="12.6640625" style="69" customWidth="1"/>
    <col min="13572" max="13572" width="15" style="69" customWidth="1"/>
    <col min="13573" max="13573" width="16.6640625" style="69" customWidth="1"/>
    <col min="13574" max="13574" width="16.109375" style="69" customWidth="1"/>
    <col min="13575" max="13575" width="15.44140625" style="69" customWidth="1"/>
    <col min="13576" max="13576" width="15.6640625" style="69" customWidth="1"/>
    <col min="13577" max="13577" width="19.44140625" style="69" customWidth="1"/>
    <col min="13578" max="13578" width="15.6640625" style="69" customWidth="1"/>
    <col min="13579" max="13579" width="14.33203125" style="69" customWidth="1"/>
    <col min="13580" max="13580" width="15.6640625" style="69" customWidth="1"/>
    <col min="13581" max="13581" width="17.6640625" style="69" customWidth="1"/>
    <col min="13582" max="13582" width="19.6640625" style="69" customWidth="1"/>
    <col min="13583" max="13583" width="14.44140625" style="69" customWidth="1"/>
    <col min="13584" max="13819" width="8.6640625" style="69"/>
    <col min="13820" max="13820" width="12.109375" style="69" customWidth="1"/>
    <col min="13821" max="13821" width="30" style="69" customWidth="1"/>
    <col min="13822" max="13822" width="24.44140625" style="69" customWidth="1"/>
    <col min="13823" max="13823" width="17.109375" style="69" customWidth="1"/>
    <col min="13824" max="13824" width="15.33203125" style="69" customWidth="1"/>
    <col min="13825" max="13825" width="13.44140625" style="69" customWidth="1"/>
    <col min="13826" max="13827" width="12.6640625" style="69" customWidth="1"/>
    <col min="13828" max="13828" width="15" style="69" customWidth="1"/>
    <col min="13829" max="13829" width="16.6640625" style="69" customWidth="1"/>
    <col min="13830" max="13830" width="16.109375" style="69" customWidth="1"/>
    <col min="13831" max="13831" width="15.44140625" style="69" customWidth="1"/>
    <col min="13832" max="13832" width="15.6640625" style="69" customWidth="1"/>
    <col min="13833" max="13833" width="19.44140625" style="69" customWidth="1"/>
    <col min="13834" max="13834" width="15.6640625" style="69" customWidth="1"/>
    <col min="13835" max="13835" width="14.33203125" style="69" customWidth="1"/>
    <col min="13836" max="13836" width="15.6640625" style="69" customWidth="1"/>
    <col min="13837" max="13837" width="17.6640625" style="69" customWidth="1"/>
    <col min="13838" max="13838" width="19.6640625" style="69" customWidth="1"/>
    <col min="13839" max="13839" width="14.44140625" style="69" customWidth="1"/>
    <col min="13840" max="14075" width="8.6640625" style="69"/>
    <col min="14076" max="14076" width="12.109375" style="69" customWidth="1"/>
    <col min="14077" max="14077" width="30" style="69" customWidth="1"/>
    <col min="14078" max="14078" width="24.44140625" style="69" customWidth="1"/>
    <col min="14079" max="14079" width="17.109375" style="69" customWidth="1"/>
    <col min="14080" max="14080" width="15.33203125" style="69" customWidth="1"/>
    <col min="14081" max="14081" width="13.44140625" style="69" customWidth="1"/>
    <col min="14082" max="14083" width="12.6640625" style="69" customWidth="1"/>
    <col min="14084" max="14084" width="15" style="69" customWidth="1"/>
    <col min="14085" max="14085" width="16.6640625" style="69" customWidth="1"/>
    <col min="14086" max="14086" width="16.109375" style="69" customWidth="1"/>
    <col min="14087" max="14087" width="15.44140625" style="69" customWidth="1"/>
    <col min="14088" max="14088" width="15.6640625" style="69" customWidth="1"/>
    <col min="14089" max="14089" width="19.44140625" style="69" customWidth="1"/>
    <col min="14090" max="14090" width="15.6640625" style="69" customWidth="1"/>
    <col min="14091" max="14091" width="14.33203125" style="69" customWidth="1"/>
    <col min="14092" max="14092" width="15.6640625" style="69" customWidth="1"/>
    <col min="14093" max="14093" width="17.6640625" style="69" customWidth="1"/>
    <col min="14094" max="14094" width="19.6640625" style="69" customWidth="1"/>
    <col min="14095" max="14095" width="14.44140625" style="69" customWidth="1"/>
    <col min="14096" max="14331" width="8.6640625" style="69"/>
    <col min="14332" max="14332" width="12.109375" style="69" customWidth="1"/>
    <col min="14333" max="14333" width="30" style="69" customWidth="1"/>
    <col min="14334" max="14334" width="24.44140625" style="69" customWidth="1"/>
    <col min="14335" max="14335" width="17.109375" style="69" customWidth="1"/>
    <col min="14336" max="14336" width="15.33203125" style="69" customWidth="1"/>
    <col min="14337" max="14337" width="13.44140625" style="69" customWidth="1"/>
    <col min="14338" max="14339" width="12.6640625" style="69" customWidth="1"/>
    <col min="14340" max="14340" width="15" style="69" customWidth="1"/>
    <col min="14341" max="14341" width="16.6640625" style="69" customWidth="1"/>
    <col min="14342" max="14342" width="16.109375" style="69" customWidth="1"/>
    <col min="14343" max="14343" width="15.44140625" style="69" customWidth="1"/>
    <col min="14344" max="14344" width="15.6640625" style="69" customWidth="1"/>
    <col min="14345" max="14345" width="19.44140625" style="69" customWidth="1"/>
    <col min="14346" max="14346" width="15.6640625" style="69" customWidth="1"/>
    <col min="14347" max="14347" width="14.33203125" style="69" customWidth="1"/>
    <col min="14348" max="14348" width="15.6640625" style="69" customWidth="1"/>
    <col min="14349" max="14349" width="17.6640625" style="69" customWidth="1"/>
    <col min="14350" max="14350" width="19.6640625" style="69" customWidth="1"/>
    <col min="14351" max="14351" width="14.44140625" style="69" customWidth="1"/>
    <col min="14352" max="14587" width="8.6640625" style="69"/>
    <col min="14588" max="14588" width="12.109375" style="69" customWidth="1"/>
    <col min="14589" max="14589" width="30" style="69" customWidth="1"/>
    <col min="14590" max="14590" width="24.44140625" style="69" customWidth="1"/>
    <col min="14591" max="14591" width="17.109375" style="69" customWidth="1"/>
    <col min="14592" max="14592" width="15.33203125" style="69" customWidth="1"/>
    <col min="14593" max="14593" width="13.44140625" style="69" customWidth="1"/>
    <col min="14594" max="14595" width="12.6640625" style="69" customWidth="1"/>
    <col min="14596" max="14596" width="15" style="69" customWidth="1"/>
    <col min="14597" max="14597" width="16.6640625" style="69" customWidth="1"/>
    <col min="14598" max="14598" width="16.109375" style="69" customWidth="1"/>
    <col min="14599" max="14599" width="15.44140625" style="69" customWidth="1"/>
    <col min="14600" max="14600" width="15.6640625" style="69" customWidth="1"/>
    <col min="14601" max="14601" width="19.44140625" style="69" customWidth="1"/>
    <col min="14602" max="14602" width="15.6640625" style="69" customWidth="1"/>
    <col min="14603" max="14603" width="14.33203125" style="69" customWidth="1"/>
    <col min="14604" max="14604" width="15.6640625" style="69" customWidth="1"/>
    <col min="14605" max="14605" width="17.6640625" style="69" customWidth="1"/>
    <col min="14606" max="14606" width="19.6640625" style="69" customWidth="1"/>
    <col min="14607" max="14607" width="14.44140625" style="69" customWidth="1"/>
    <col min="14608" max="14843" width="8.6640625" style="69"/>
    <col min="14844" max="14844" width="12.109375" style="69" customWidth="1"/>
    <col min="14845" max="14845" width="30" style="69" customWidth="1"/>
    <col min="14846" max="14846" width="24.44140625" style="69" customWidth="1"/>
    <col min="14847" max="14847" width="17.109375" style="69" customWidth="1"/>
    <col min="14848" max="14848" width="15.33203125" style="69" customWidth="1"/>
    <col min="14849" max="14849" width="13.44140625" style="69" customWidth="1"/>
    <col min="14850" max="14851" width="12.6640625" style="69" customWidth="1"/>
    <col min="14852" max="14852" width="15" style="69" customWidth="1"/>
    <col min="14853" max="14853" width="16.6640625" style="69" customWidth="1"/>
    <col min="14854" max="14854" width="16.109375" style="69" customWidth="1"/>
    <col min="14855" max="14855" width="15.44140625" style="69" customWidth="1"/>
    <col min="14856" max="14856" width="15.6640625" style="69" customWidth="1"/>
    <col min="14857" max="14857" width="19.44140625" style="69" customWidth="1"/>
    <col min="14858" max="14858" width="15.6640625" style="69" customWidth="1"/>
    <col min="14859" max="14859" width="14.33203125" style="69" customWidth="1"/>
    <col min="14860" max="14860" width="15.6640625" style="69" customWidth="1"/>
    <col min="14861" max="14861" width="17.6640625" style="69" customWidth="1"/>
    <col min="14862" max="14862" width="19.6640625" style="69" customWidth="1"/>
    <col min="14863" max="14863" width="14.44140625" style="69" customWidth="1"/>
    <col min="14864" max="15099" width="8.6640625" style="69"/>
    <col min="15100" max="15100" width="12.109375" style="69" customWidth="1"/>
    <col min="15101" max="15101" width="30" style="69" customWidth="1"/>
    <col min="15102" max="15102" width="24.44140625" style="69" customWidth="1"/>
    <col min="15103" max="15103" width="17.109375" style="69" customWidth="1"/>
    <col min="15104" max="15104" width="15.33203125" style="69" customWidth="1"/>
    <col min="15105" max="15105" width="13.44140625" style="69" customWidth="1"/>
    <col min="15106" max="15107" width="12.6640625" style="69" customWidth="1"/>
    <col min="15108" max="15108" width="15" style="69" customWidth="1"/>
    <col min="15109" max="15109" width="16.6640625" style="69" customWidth="1"/>
    <col min="15110" max="15110" width="16.109375" style="69" customWidth="1"/>
    <col min="15111" max="15111" width="15.44140625" style="69" customWidth="1"/>
    <col min="15112" max="15112" width="15.6640625" style="69" customWidth="1"/>
    <col min="15113" max="15113" width="19.44140625" style="69" customWidth="1"/>
    <col min="15114" max="15114" width="15.6640625" style="69" customWidth="1"/>
    <col min="15115" max="15115" width="14.33203125" style="69" customWidth="1"/>
    <col min="15116" max="15116" width="15.6640625" style="69" customWidth="1"/>
    <col min="15117" max="15117" width="17.6640625" style="69" customWidth="1"/>
    <col min="15118" max="15118" width="19.6640625" style="69" customWidth="1"/>
    <col min="15119" max="15119" width="14.44140625" style="69" customWidth="1"/>
    <col min="15120" max="15355" width="8.6640625" style="69"/>
    <col min="15356" max="15356" width="12.109375" style="69" customWidth="1"/>
    <col min="15357" max="15357" width="30" style="69" customWidth="1"/>
    <col min="15358" max="15358" width="24.44140625" style="69" customWidth="1"/>
    <col min="15359" max="15359" width="17.109375" style="69" customWidth="1"/>
    <col min="15360" max="15360" width="15.33203125" style="69" customWidth="1"/>
    <col min="15361" max="15361" width="13.44140625" style="69" customWidth="1"/>
    <col min="15362" max="15363" width="12.6640625" style="69" customWidth="1"/>
    <col min="15364" max="15364" width="15" style="69" customWidth="1"/>
    <col min="15365" max="15365" width="16.6640625" style="69" customWidth="1"/>
    <col min="15366" max="15366" width="16.109375" style="69" customWidth="1"/>
    <col min="15367" max="15367" width="15.44140625" style="69" customWidth="1"/>
    <col min="15368" max="15368" width="15.6640625" style="69" customWidth="1"/>
    <col min="15369" max="15369" width="19.44140625" style="69" customWidth="1"/>
    <col min="15370" max="15370" width="15.6640625" style="69" customWidth="1"/>
    <col min="15371" max="15371" width="14.33203125" style="69" customWidth="1"/>
    <col min="15372" max="15372" width="15.6640625" style="69" customWidth="1"/>
    <col min="15373" max="15373" width="17.6640625" style="69" customWidth="1"/>
    <col min="15374" max="15374" width="19.6640625" style="69" customWidth="1"/>
    <col min="15375" max="15375" width="14.44140625" style="69" customWidth="1"/>
    <col min="15376" max="15611" width="8.6640625" style="69"/>
    <col min="15612" max="15612" width="12.109375" style="69" customWidth="1"/>
    <col min="15613" max="15613" width="30" style="69" customWidth="1"/>
    <col min="15614" max="15614" width="24.44140625" style="69" customWidth="1"/>
    <col min="15615" max="15615" width="17.109375" style="69" customWidth="1"/>
    <col min="15616" max="15616" width="15.33203125" style="69" customWidth="1"/>
    <col min="15617" max="15617" width="13.44140625" style="69" customWidth="1"/>
    <col min="15618" max="15619" width="12.6640625" style="69" customWidth="1"/>
    <col min="15620" max="15620" width="15" style="69" customWidth="1"/>
    <col min="15621" max="15621" width="16.6640625" style="69" customWidth="1"/>
    <col min="15622" max="15622" width="16.109375" style="69" customWidth="1"/>
    <col min="15623" max="15623" width="15.44140625" style="69" customWidth="1"/>
    <col min="15624" max="15624" width="15.6640625" style="69" customWidth="1"/>
    <col min="15625" max="15625" width="19.44140625" style="69" customWidth="1"/>
    <col min="15626" max="15626" width="15.6640625" style="69" customWidth="1"/>
    <col min="15627" max="15627" width="14.33203125" style="69" customWidth="1"/>
    <col min="15628" max="15628" width="15.6640625" style="69" customWidth="1"/>
    <col min="15629" max="15629" width="17.6640625" style="69" customWidth="1"/>
    <col min="15630" max="15630" width="19.6640625" style="69" customWidth="1"/>
    <col min="15631" max="15631" width="14.44140625" style="69" customWidth="1"/>
    <col min="15632" max="15867" width="8.6640625" style="69"/>
    <col min="15868" max="15868" width="12.109375" style="69" customWidth="1"/>
    <col min="15869" max="15869" width="30" style="69" customWidth="1"/>
    <col min="15870" max="15870" width="24.44140625" style="69" customWidth="1"/>
    <col min="15871" max="15871" width="17.109375" style="69" customWidth="1"/>
    <col min="15872" max="15872" width="15.33203125" style="69" customWidth="1"/>
    <col min="15873" max="15873" width="13.44140625" style="69" customWidth="1"/>
    <col min="15874" max="15875" width="12.6640625" style="69" customWidth="1"/>
    <col min="15876" max="15876" width="15" style="69" customWidth="1"/>
    <col min="15877" max="15877" width="16.6640625" style="69" customWidth="1"/>
    <col min="15878" max="15878" width="16.109375" style="69" customWidth="1"/>
    <col min="15879" max="15879" width="15.44140625" style="69" customWidth="1"/>
    <col min="15880" max="15880" width="15.6640625" style="69" customWidth="1"/>
    <col min="15881" max="15881" width="19.44140625" style="69" customWidth="1"/>
    <col min="15882" max="15882" width="15.6640625" style="69" customWidth="1"/>
    <col min="15883" max="15883" width="14.33203125" style="69" customWidth="1"/>
    <col min="15884" max="15884" width="15.6640625" style="69" customWidth="1"/>
    <col min="15885" max="15885" width="17.6640625" style="69" customWidth="1"/>
    <col min="15886" max="15886" width="19.6640625" style="69" customWidth="1"/>
    <col min="15887" max="15887" width="14.44140625" style="69" customWidth="1"/>
    <col min="15888" max="16123" width="8.6640625" style="69"/>
    <col min="16124" max="16124" width="12.109375" style="69" customWidth="1"/>
    <col min="16125" max="16125" width="30" style="69" customWidth="1"/>
    <col min="16126" max="16126" width="24.44140625" style="69" customWidth="1"/>
    <col min="16127" max="16127" width="17.109375" style="69" customWidth="1"/>
    <col min="16128" max="16128" width="15.33203125" style="69" customWidth="1"/>
    <col min="16129" max="16129" width="13.44140625" style="69" customWidth="1"/>
    <col min="16130" max="16131" width="12.6640625" style="69" customWidth="1"/>
    <col min="16132" max="16132" width="15" style="69" customWidth="1"/>
    <col min="16133" max="16133" width="16.6640625" style="69" customWidth="1"/>
    <col min="16134" max="16134" width="16.109375" style="69" customWidth="1"/>
    <col min="16135" max="16135" width="15.44140625" style="69" customWidth="1"/>
    <col min="16136" max="16136" width="15.6640625" style="69" customWidth="1"/>
    <col min="16137" max="16137" width="19.44140625" style="69" customWidth="1"/>
    <col min="16138" max="16138" width="15.6640625" style="69" customWidth="1"/>
    <col min="16139" max="16139" width="14.33203125" style="69" customWidth="1"/>
    <col min="16140" max="16140" width="15.6640625" style="69" customWidth="1"/>
    <col min="16141" max="16141" width="17.6640625" style="69" customWidth="1"/>
    <col min="16142" max="16142" width="19.6640625" style="69" customWidth="1"/>
    <col min="16143" max="16143" width="14.44140625" style="69" customWidth="1"/>
    <col min="16144" max="16381" width="8.6640625" style="69"/>
    <col min="16382" max="16384" width="8.6640625" style="69" customWidth="1"/>
  </cols>
  <sheetData>
    <row r="1" spans="2:22" ht="15.5" x14ac:dyDescent="0.35">
      <c r="B1" s="115" t="s">
        <v>0</v>
      </c>
      <c r="C1" s="68"/>
      <c r="D1" s="68"/>
      <c r="E1" s="68"/>
      <c r="F1" s="68"/>
      <c r="G1" s="68"/>
      <c r="H1" s="68"/>
      <c r="I1" s="68"/>
      <c r="J1" s="68"/>
      <c r="K1" s="68"/>
      <c r="L1" s="68"/>
      <c r="M1" s="68"/>
      <c r="N1" s="68"/>
      <c r="O1" s="68"/>
      <c r="P1" s="68"/>
      <c r="R1" s="70"/>
      <c r="S1" s="71"/>
      <c r="T1" s="71"/>
      <c r="U1" s="71"/>
      <c r="V1" s="72">
        <v>0.10440000000000001</v>
      </c>
    </row>
    <row r="2" spans="2:22" ht="22.5" customHeight="1" x14ac:dyDescent="0.35">
      <c r="B2" s="68"/>
      <c r="C2" s="68"/>
      <c r="D2" s="68"/>
      <c r="E2" s="68"/>
      <c r="F2" s="68"/>
      <c r="G2" s="127" t="s">
        <v>1</v>
      </c>
      <c r="H2" s="127"/>
      <c r="I2" s="127"/>
      <c r="J2" s="68"/>
      <c r="K2" s="68"/>
      <c r="L2" s="68"/>
      <c r="M2" s="68"/>
      <c r="N2" s="68"/>
      <c r="O2" s="68"/>
      <c r="P2" s="68"/>
      <c r="R2" s="70"/>
      <c r="S2" s="71"/>
      <c r="T2" s="71"/>
      <c r="U2" s="71"/>
      <c r="V2" s="134" t="s">
        <v>116</v>
      </c>
    </row>
    <row r="3" spans="2:22" ht="13" customHeight="1" thickBot="1" x14ac:dyDescent="0.35">
      <c r="B3" s="128"/>
      <c r="C3" s="128"/>
      <c r="D3" s="128"/>
      <c r="E3" s="128"/>
      <c r="F3" s="128"/>
      <c r="G3" s="128"/>
      <c r="H3" s="128"/>
      <c r="I3" s="128"/>
      <c r="J3" s="128"/>
      <c r="K3" s="128"/>
      <c r="L3" s="128"/>
      <c r="M3" s="128"/>
      <c r="N3" s="128"/>
      <c r="O3" s="128"/>
      <c r="R3" s="70"/>
      <c r="S3" s="71"/>
      <c r="T3" s="71"/>
      <c r="U3" s="71"/>
      <c r="V3" s="135"/>
    </row>
    <row r="4" spans="2:22" ht="48.75" customHeight="1" thickBot="1" x14ac:dyDescent="0.35">
      <c r="B4" s="129" t="s">
        <v>2</v>
      </c>
      <c r="C4" s="130"/>
      <c r="D4" s="130"/>
      <c r="E4" s="130"/>
      <c r="F4" s="130"/>
      <c r="G4" s="131"/>
      <c r="H4" s="136"/>
      <c r="I4" s="136"/>
      <c r="J4" s="136"/>
      <c r="K4" s="136"/>
      <c r="L4" s="137"/>
      <c r="M4" s="74"/>
      <c r="N4" s="74"/>
      <c r="O4" s="74"/>
      <c r="P4" s="75"/>
      <c r="R4" s="70"/>
      <c r="S4" s="71"/>
      <c r="T4" s="71"/>
      <c r="U4" s="71"/>
      <c r="V4" s="135"/>
    </row>
    <row r="5" spans="2:22" ht="11.25" customHeight="1" x14ac:dyDescent="0.3">
      <c r="B5" s="76"/>
      <c r="C5" s="76"/>
      <c r="D5" s="76"/>
      <c r="E5" s="76"/>
      <c r="F5" s="76"/>
      <c r="G5" s="76"/>
      <c r="H5" s="76"/>
      <c r="I5" s="74"/>
      <c r="J5" s="74"/>
      <c r="K5" s="74"/>
      <c r="L5" s="74"/>
      <c r="M5" s="74"/>
      <c r="N5" s="74"/>
      <c r="O5" s="74"/>
      <c r="R5" s="70"/>
      <c r="S5" s="71"/>
      <c r="T5" s="71"/>
      <c r="U5" s="71"/>
      <c r="V5" s="72">
        <v>0.18890000000000001</v>
      </c>
    </row>
    <row r="6" spans="2:22" ht="14.15" customHeight="1" x14ac:dyDescent="0.3">
      <c r="B6" s="128" t="s">
        <v>3</v>
      </c>
      <c r="C6" s="128"/>
      <c r="D6" s="128"/>
      <c r="E6" s="128"/>
      <c r="F6" s="128"/>
      <c r="G6" s="128"/>
      <c r="H6" s="128"/>
      <c r="I6" s="128"/>
      <c r="J6" s="128"/>
      <c r="K6" s="128"/>
      <c r="L6" s="128"/>
      <c r="M6" s="128"/>
      <c r="N6" s="128"/>
      <c r="O6" s="128"/>
      <c r="R6" s="70"/>
      <c r="S6" s="71"/>
      <c r="T6" s="71"/>
      <c r="U6" s="71"/>
      <c r="V6" s="72">
        <v>0.20019999999999999</v>
      </c>
    </row>
    <row r="7" spans="2:22" ht="18" customHeight="1" x14ac:dyDescent="0.3">
      <c r="B7" s="132" t="s">
        <v>4</v>
      </c>
      <c r="C7" s="133"/>
      <c r="D7" s="133"/>
      <c r="E7" s="133"/>
      <c r="F7" s="133"/>
      <c r="G7" s="133"/>
      <c r="H7" s="77" t="s">
        <v>5</v>
      </c>
      <c r="I7" s="78">
        <f>+IF(H7="Biudžetinė",0.0014,IF(H7="Verslo įm. ir kt.",0.0046,IF(H7="Kitos organizacijos**",0.003,0)))</f>
        <v>1.4E-3</v>
      </c>
      <c r="K7" s="79"/>
      <c r="L7" s="73"/>
      <c r="M7" s="73"/>
      <c r="N7" s="73"/>
      <c r="O7" s="80"/>
      <c r="R7" s="81"/>
      <c r="S7" s="71"/>
      <c r="T7" s="71"/>
      <c r="U7" s="71"/>
    </row>
    <row r="8" spans="2:22" ht="3" customHeight="1" x14ac:dyDescent="0.3">
      <c r="I8" s="79"/>
    </row>
    <row r="9" spans="2:22" ht="60.75" customHeight="1" x14ac:dyDescent="0.3">
      <c r="B9" s="118" t="s">
        <v>6</v>
      </c>
      <c r="C9" s="118" t="s">
        <v>7</v>
      </c>
      <c r="D9" s="118" t="s">
        <v>8</v>
      </c>
      <c r="E9" s="118" t="s">
        <v>9</v>
      </c>
      <c r="F9" s="118" t="s">
        <v>10</v>
      </c>
      <c r="G9" s="118" t="s">
        <v>11</v>
      </c>
      <c r="H9" s="138" t="s">
        <v>12</v>
      </c>
      <c r="I9" s="118" t="s">
        <v>13</v>
      </c>
      <c r="J9" s="126" t="s">
        <v>14</v>
      </c>
      <c r="K9" s="126" t="s">
        <v>15</v>
      </c>
      <c r="L9" s="126" t="s">
        <v>16</v>
      </c>
      <c r="M9" s="126" t="s">
        <v>17</v>
      </c>
      <c r="N9" s="118" t="s">
        <v>18</v>
      </c>
      <c r="O9" s="118" t="s">
        <v>19</v>
      </c>
      <c r="P9" s="118" t="s">
        <v>20</v>
      </c>
      <c r="Q9" s="118" t="s">
        <v>21</v>
      </c>
      <c r="R9" s="118" t="s">
        <v>22</v>
      </c>
      <c r="S9" s="118" t="s">
        <v>23</v>
      </c>
      <c r="T9" s="118" t="s">
        <v>24</v>
      </c>
      <c r="U9" s="118" t="s">
        <v>25</v>
      </c>
      <c r="V9" s="118" t="s">
        <v>26</v>
      </c>
    </row>
    <row r="10" spans="2:22" ht="18" customHeight="1" x14ac:dyDescent="0.3">
      <c r="B10" s="119"/>
      <c r="C10" s="119"/>
      <c r="D10" s="119"/>
      <c r="E10" s="119"/>
      <c r="F10" s="119"/>
      <c r="G10" s="119"/>
      <c r="H10" s="139"/>
      <c r="I10" s="119"/>
      <c r="J10" s="126"/>
      <c r="K10" s="126"/>
      <c r="L10" s="126"/>
      <c r="M10" s="126"/>
      <c r="N10" s="119"/>
      <c r="O10" s="119"/>
      <c r="P10" s="119"/>
      <c r="Q10" s="119"/>
      <c r="R10" s="119"/>
      <c r="S10" s="119"/>
      <c r="T10" s="119"/>
      <c r="U10" s="119"/>
      <c r="V10" s="119"/>
    </row>
    <row r="11" spans="2:22" ht="30" customHeight="1" x14ac:dyDescent="0.3">
      <c r="B11" s="120"/>
      <c r="C11" s="120"/>
      <c r="D11" s="120"/>
      <c r="E11" s="120"/>
      <c r="F11" s="120"/>
      <c r="G11" s="120"/>
      <c r="H11" s="140"/>
      <c r="I11" s="120"/>
      <c r="J11" s="126"/>
      <c r="K11" s="126"/>
      <c r="L11" s="126"/>
      <c r="M11" s="126"/>
      <c r="N11" s="120"/>
      <c r="O11" s="120"/>
      <c r="P11" s="120"/>
      <c r="Q11" s="120"/>
      <c r="R11" s="120"/>
      <c r="S11" s="120"/>
      <c r="T11" s="120"/>
      <c r="U11" s="120"/>
      <c r="V11" s="120"/>
    </row>
    <row r="12" spans="2:22" ht="15" customHeight="1" x14ac:dyDescent="0.3">
      <c r="B12" s="83">
        <v>1</v>
      </c>
      <c r="C12" s="83">
        <v>2</v>
      </c>
      <c r="D12" s="83">
        <v>3</v>
      </c>
      <c r="E12" s="83">
        <v>4</v>
      </c>
      <c r="F12" s="83">
        <v>5</v>
      </c>
      <c r="G12" s="83">
        <v>6</v>
      </c>
      <c r="H12" s="83">
        <v>7</v>
      </c>
      <c r="I12" s="84" t="s">
        <v>27</v>
      </c>
      <c r="J12" s="83">
        <v>9</v>
      </c>
      <c r="K12" s="83">
        <v>10</v>
      </c>
      <c r="L12" s="83">
        <v>11</v>
      </c>
      <c r="M12" s="83">
        <v>12</v>
      </c>
      <c r="N12" s="83" t="s">
        <v>28</v>
      </c>
      <c r="O12" s="82">
        <v>14</v>
      </c>
      <c r="P12" s="82">
        <v>15</v>
      </c>
      <c r="Q12" s="82">
        <v>16</v>
      </c>
      <c r="R12" s="82">
        <v>17</v>
      </c>
      <c r="S12" s="82">
        <v>18</v>
      </c>
      <c r="T12" s="82" t="s">
        <v>29</v>
      </c>
      <c r="U12" s="82" t="s">
        <v>30</v>
      </c>
      <c r="V12" s="82">
        <v>21</v>
      </c>
    </row>
    <row r="13" spans="2:22" ht="55.5" customHeight="1" x14ac:dyDescent="0.3">
      <c r="B13" s="85"/>
      <c r="C13" s="85"/>
      <c r="D13" s="85"/>
      <c r="E13" s="86"/>
      <c r="F13" s="77"/>
      <c r="G13" s="86"/>
      <c r="H13" s="85"/>
      <c r="I13" s="87"/>
      <c r="J13" s="87"/>
      <c r="K13" s="87"/>
      <c r="L13" s="113"/>
      <c r="M13" s="88">
        <f t="shared" ref="M13:M26" si="0">(+J13+K13)*L13</f>
        <v>0</v>
      </c>
      <c r="N13" s="88">
        <f t="shared" ref="N13:N26" si="1">ROUND(J13+K13+M13,2)</f>
        <v>0</v>
      </c>
      <c r="O13" s="67">
        <f t="shared" ref="O13:O26" si="2">ROUND(IF($I$7=0%,0,(IF(G13="Terminuota",(1+$I$7+0.0203)*(J13+K13+M13),(1+$I$7+0.0131)*(J13+K13+M13)))),2)</f>
        <v>0</v>
      </c>
      <c r="P13" s="89"/>
      <c r="Q13" s="90"/>
      <c r="R13" s="91"/>
      <c r="S13" s="92">
        <f t="shared" ref="S13:S26" si="3">IF(O13=0,0,ROUND((O13*R13),2))</f>
        <v>0</v>
      </c>
      <c r="T13" s="93">
        <f t="shared" ref="T13:T26" si="4">SUM(O13+S13)</f>
        <v>0</v>
      </c>
      <c r="U13" s="93">
        <f t="shared" ref="U13:U26" si="5">SUM(F13*I13*T13)</f>
        <v>0</v>
      </c>
      <c r="V13" s="94"/>
    </row>
    <row r="14" spans="2:22" x14ac:dyDescent="0.3">
      <c r="B14" s="85"/>
      <c r="C14" s="85"/>
      <c r="D14" s="85"/>
      <c r="E14" s="86"/>
      <c r="F14" s="77"/>
      <c r="G14" s="86"/>
      <c r="H14" s="85"/>
      <c r="I14" s="87"/>
      <c r="J14" s="87"/>
      <c r="K14" s="87"/>
      <c r="L14" s="113"/>
      <c r="M14" s="88">
        <f t="shared" si="0"/>
        <v>0</v>
      </c>
      <c r="N14" s="88">
        <f t="shared" si="1"/>
        <v>0</v>
      </c>
      <c r="O14" s="67">
        <f t="shared" si="2"/>
        <v>0</v>
      </c>
      <c r="P14" s="89"/>
      <c r="Q14" s="90"/>
      <c r="R14" s="91"/>
      <c r="S14" s="92">
        <f t="shared" si="3"/>
        <v>0</v>
      </c>
      <c r="T14" s="93">
        <f t="shared" si="4"/>
        <v>0</v>
      </c>
      <c r="U14" s="93">
        <f t="shared" si="5"/>
        <v>0</v>
      </c>
      <c r="V14" s="112"/>
    </row>
    <row r="15" spans="2:22" x14ac:dyDescent="0.3">
      <c r="B15" s="85"/>
      <c r="C15" s="85"/>
      <c r="D15" s="85"/>
      <c r="E15" s="86"/>
      <c r="F15" s="77"/>
      <c r="G15" s="86"/>
      <c r="H15" s="85"/>
      <c r="I15" s="87"/>
      <c r="J15" s="87"/>
      <c r="K15" s="87"/>
      <c r="L15" s="113"/>
      <c r="M15" s="88">
        <f t="shared" si="0"/>
        <v>0</v>
      </c>
      <c r="N15" s="88">
        <f t="shared" si="1"/>
        <v>0</v>
      </c>
      <c r="O15" s="67">
        <f t="shared" si="2"/>
        <v>0</v>
      </c>
      <c r="P15" s="89"/>
      <c r="Q15" s="90"/>
      <c r="R15" s="91"/>
      <c r="S15" s="92">
        <f t="shared" si="3"/>
        <v>0</v>
      </c>
      <c r="T15" s="93">
        <f t="shared" si="4"/>
        <v>0</v>
      </c>
      <c r="U15" s="93">
        <f t="shared" si="5"/>
        <v>0</v>
      </c>
      <c r="V15" s="95"/>
    </row>
    <row r="16" spans="2:22" x14ac:dyDescent="0.3">
      <c r="B16" s="85"/>
      <c r="C16" s="85"/>
      <c r="D16" s="85"/>
      <c r="E16" s="86"/>
      <c r="F16" s="86"/>
      <c r="G16" s="86"/>
      <c r="H16" s="85"/>
      <c r="I16" s="87"/>
      <c r="J16" s="87"/>
      <c r="K16" s="87"/>
      <c r="L16" s="113"/>
      <c r="M16" s="88">
        <f t="shared" si="0"/>
        <v>0</v>
      </c>
      <c r="N16" s="88">
        <f t="shared" si="1"/>
        <v>0</v>
      </c>
      <c r="O16" s="67">
        <f t="shared" si="2"/>
        <v>0</v>
      </c>
      <c r="P16" s="89"/>
      <c r="Q16" s="90"/>
      <c r="R16" s="91" t="str">
        <f>IF(OR(P16="",Q16=""),"",VLOOKUP(CONCATENATE(P16," dienų darbo savaitė"),'Atostogų išmokų FN'!$A$7:$AH$8,Q16-16)/100)</f>
        <v/>
      </c>
      <c r="S16" s="92">
        <f t="shared" si="3"/>
        <v>0</v>
      </c>
      <c r="T16" s="93">
        <f t="shared" si="4"/>
        <v>0</v>
      </c>
      <c r="U16" s="93">
        <f t="shared" si="5"/>
        <v>0</v>
      </c>
      <c r="V16" s="95"/>
    </row>
    <row r="17" spans="2:22" x14ac:dyDescent="0.3">
      <c r="B17" s="85"/>
      <c r="C17" s="85"/>
      <c r="D17" s="85"/>
      <c r="E17" s="86"/>
      <c r="G17" s="86"/>
      <c r="H17" s="85"/>
      <c r="I17" s="87"/>
      <c r="J17" s="87"/>
      <c r="K17" s="87"/>
      <c r="L17" s="113"/>
      <c r="M17" s="88">
        <f t="shared" si="0"/>
        <v>0</v>
      </c>
      <c r="N17" s="88">
        <f t="shared" si="1"/>
        <v>0</v>
      </c>
      <c r="O17" s="67">
        <f t="shared" si="2"/>
        <v>0</v>
      </c>
      <c r="P17" s="89"/>
      <c r="Q17" s="90"/>
      <c r="R17" s="91" t="str">
        <f>IF(OR(P17="",Q17=""),"",VLOOKUP(CONCATENATE(P17," dienų darbo savaitė"),'Atostogų išmokų FN'!$A$7:$AH$8,Q17-16)/100)</f>
        <v/>
      </c>
      <c r="S17" s="92">
        <f t="shared" si="3"/>
        <v>0</v>
      </c>
      <c r="T17" s="93">
        <f t="shared" si="4"/>
        <v>0</v>
      </c>
      <c r="U17" s="93">
        <f t="shared" si="5"/>
        <v>0</v>
      </c>
      <c r="V17" s="95"/>
    </row>
    <row r="18" spans="2:22" x14ac:dyDescent="0.3">
      <c r="B18" s="85"/>
      <c r="C18" s="85"/>
      <c r="D18" s="85"/>
      <c r="E18" s="86"/>
      <c r="F18" s="86"/>
      <c r="G18" s="86"/>
      <c r="H18" s="85"/>
      <c r="I18" s="87"/>
      <c r="J18" s="87"/>
      <c r="K18" s="87"/>
      <c r="L18" s="113"/>
      <c r="M18" s="88">
        <f t="shared" si="0"/>
        <v>0</v>
      </c>
      <c r="N18" s="88">
        <f t="shared" si="1"/>
        <v>0</v>
      </c>
      <c r="O18" s="67">
        <f t="shared" si="2"/>
        <v>0</v>
      </c>
      <c r="P18" s="89"/>
      <c r="Q18" s="90"/>
      <c r="R18" s="91" t="str">
        <f>IF(OR(P18="",Q18=""),"",VLOOKUP(CONCATENATE(P18," dienų darbo savaitė"),'Atostogų išmokų FN'!$A$7:$AH$8,Q18-16)/100)</f>
        <v/>
      </c>
      <c r="S18" s="92">
        <f t="shared" si="3"/>
        <v>0</v>
      </c>
      <c r="T18" s="93">
        <f t="shared" si="4"/>
        <v>0</v>
      </c>
      <c r="U18" s="93">
        <f t="shared" si="5"/>
        <v>0</v>
      </c>
      <c r="V18" s="95"/>
    </row>
    <row r="19" spans="2:22" x14ac:dyDescent="0.3">
      <c r="B19" s="85"/>
      <c r="C19" s="85"/>
      <c r="D19" s="85"/>
      <c r="E19" s="86"/>
      <c r="F19" s="86"/>
      <c r="G19" s="86"/>
      <c r="H19" s="85"/>
      <c r="I19" s="87"/>
      <c r="J19" s="87"/>
      <c r="K19" s="87"/>
      <c r="L19" s="113"/>
      <c r="M19" s="88">
        <f t="shared" si="0"/>
        <v>0</v>
      </c>
      <c r="N19" s="88">
        <f t="shared" si="1"/>
        <v>0</v>
      </c>
      <c r="O19" s="67">
        <f t="shared" si="2"/>
        <v>0</v>
      </c>
      <c r="P19" s="89"/>
      <c r="Q19" s="90"/>
      <c r="R19" s="91" t="str">
        <f>IF(OR(P19="",Q19=""),"",VLOOKUP(CONCATENATE(P19," dienų darbo savaitė"),'Atostogų išmokų FN'!$A$7:$AH$8,Q19-16)/100)</f>
        <v/>
      </c>
      <c r="S19" s="92">
        <f t="shared" si="3"/>
        <v>0</v>
      </c>
      <c r="T19" s="93">
        <f t="shared" si="4"/>
        <v>0</v>
      </c>
      <c r="U19" s="93">
        <f t="shared" si="5"/>
        <v>0</v>
      </c>
      <c r="V19" s="95"/>
    </row>
    <row r="20" spans="2:22" x14ac:dyDescent="0.3">
      <c r="B20" s="85"/>
      <c r="C20" s="85"/>
      <c r="D20" s="85"/>
      <c r="F20" s="86"/>
      <c r="G20" s="86"/>
      <c r="H20" s="85"/>
      <c r="I20" s="87"/>
      <c r="J20" s="87"/>
      <c r="K20" s="87"/>
      <c r="L20" s="113"/>
      <c r="M20" s="88">
        <f t="shared" si="0"/>
        <v>0</v>
      </c>
      <c r="N20" s="88">
        <f t="shared" si="1"/>
        <v>0</v>
      </c>
      <c r="O20" s="67">
        <f t="shared" si="2"/>
        <v>0</v>
      </c>
      <c r="P20" s="89"/>
      <c r="Q20" s="90"/>
      <c r="R20" s="91" t="str">
        <f>IF(OR(P20="",Q20=""),"",VLOOKUP(CONCATENATE(P20," dienų darbo savaitė"),'Atostogų išmokų FN'!$A$7:$AH$8,Q20-16)/100)</f>
        <v/>
      </c>
      <c r="S20" s="92">
        <f t="shared" si="3"/>
        <v>0</v>
      </c>
      <c r="T20" s="93">
        <f t="shared" si="4"/>
        <v>0</v>
      </c>
      <c r="U20" s="93">
        <f t="shared" si="5"/>
        <v>0</v>
      </c>
      <c r="V20" s="95"/>
    </row>
    <row r="21" spans="2:22" x14ac:dyDescent="0.3">
      <c r="B21" s="85"/>
      <c r="C21" s="85"/>
      <c r="D21" s="85"/>
      <c r="E21" s="86"/>
      <c r="F21" s="86"/>
      <c r="G21" s="86"/>
      <c r="H21" s="85"/>
      <c r="I21" s="87"/>
      <c r="J21" s="87"/>
      <c r="K21" s="87"/>
      <c r="L21" s="113"/>
      <c r="M21" s="88">
        <f t="shared" si="0"/>
        <v>0</v>
      </c>
      <c r="N21" s="88">
        <f t="shared" si="1"/>
        <v>0</v>
      </c>
      <c r="O21" s="67">
        <f t="shared" si="2"/>
        <v>0</v>
      </c>
      <c r="P21" s="89"/>
      <c r="Q21" s="90"/>
      <c r="R21" s="91" t="str">
        <f>IF(OR(P21="",Q21=""),"",VLOOKUP(CONCATENATE(P21," dienų darbo savaitė"),'Atostogų išmokų FN'!$A$7:$AH$8,Q21-16)/100)</f>
        <v/>
      </c>
      <c r="S21" s="92">
        <f t="shared" si="3"/>
        <v>0</v>
      </c>
      <c r="T21" s="93">
        <f t="shared" si="4"/>
        <v>0</v>
      </c>
      <c r="U21" s="93">
        <f t="shared" si="5"/>
        <v>0</v>
      </c>
      <c r="V21" s="95"/>
    </row>
    <row r="22" spans="2:22" x14ac:dyDescent="0.3">
      <c r="B22" s="85"/>
      <c r="C22" s="85"/>
      <c r="D22" s="85"/>
      <c r="E22" s="86"/>
      <c r="F22" s="86"/>
      <c r="G22" s="86"/>
      <c r="H22" s="85"/>
      <c r="I22" s="87"/>
      <c r="J22" s="87"/>
      <c r="K22" s="87"/>
      <c r="L22" s="113"/>
      <c r="M22" s="88">
        <f t="shared" si="0"/>
        <v>0</v>
      </c>
      <c r="N22" s="88">
        <f t="shared" si="1"/>
        <v>0</v>
      </c>
      <c r="O22" s="67">
        <f t="shared" si="2"/>
        <v>0</v>
      </c>
      <c r="P22" s="89"/>
      <c r="Q22" s="90"/>
      <c r="R22" s="91" t="str">
        <f>IF(OR(P22="",Q22=""),"",VLOOKUP(CONCATENATE(P22," dienų darbo savaitė"),'Atostogų išmokų FN'!$A$7:$AH$8,Q22-16)/100)</f>
        <v/>
      </c>
      <c r="S22" s="92">
        <f t="shared" si="3"/>
        <v>0</v>
      </c>
      <c r="T22" s="93">
        <f t="shared" si="4"/>
        <v>0</v>
      </c>
      <c r="U22" s="93">
        <f t="shared" si="5"/>
        <v>0</v>
      </c>
      <c r="V22" s="95"/>
    </row>
    <row r="23" spans="2:22" x14ac:dyDescent="0.3">
      <c r="B23" s="85"/>
      <c r="C23" s="85"/>
      <c r="D23" s="85"/>
      <c r="E23" s="86"/>
      <c r="F23" s="86"/>
      <c r="G23" s="86"/>
      <c r="H23" s="85"/>
      <c r="I23" s="87"/>
      <c r="J23" s="87"/>
      <c r="K23" s="87"/>
      <c r="L23" s="113"/>
      <c r="M23" s="88">
        <f t="shared" si="0"/>
        <v>0</v>
      </c>
      <c r="N23" s="88">
        <f t="shared" si="1"/>
        <v>0</v>
      </c>
      <c r="O23" s="67">
        <f t="shared" si="2"/>
        <v>0</v>
      </c>
      <c r="P23" s="89"/>
      <c r="Q23" s="90"/>
      <c r="R23" s="91" t="str">
        <f>IF(OR(P23="",Q23=""),"",VLOOKUP(CONCATENATE(P23," dienų darbo savaitė"),'Atostogų išmokų FN'!$A$7:$AH$8,Q23-16)/100)</f>
        <v/>
      </c>
      <c r="S23" s="92">
        <f t="shared" si="3"/>
        <v>0</v>
      </c>
      <c r="T23" s="93">
        <f t="shared" si="4"/>
        <v>0</v>
      </c>
      <c r="U23" s="93">
        <f t="shared" si="5"/>
        <v>0</v>
      </c>
      <c r="V23" s="95"/>
    </row>
    <row r="24" spans="2:22" x14ac:dyDescent="0.3">
      <c r="B24" s="85"/>
      <c r="C24" s="85"/>
      <c r="D24" s="85"/>
      <c r="E24" s="86"/>
      <c r="F24" s="86"/>
      <c r="G24" s="86"/>
      <c r="H24" s="85"/>
      <c r="I24" s="87"/>
      <c r="J24" s="87"/>
      <c r="K24" s="87"/>
      <c r="L24" s="113"/>
      <c r="M24" s="88">
        <f t="shared" si="0"/>
        <v>0</v>
      </c>
      <c r="N24" s="88">
        <f t="shared" si="1"/>
        <v>0</v>
      </c>
      <c r="O24" s="67">
        <f t="shared" si="2"/>
        <v>0</v>
      </c>
      <c r="P24" s="89"/>
      <c r="Q24" s="90"/>
      <c r="R24" s="91" t="str">
        <f>IF(OR(P24="",Q24=""),"",VLOOKUP(CONCATENATE(P24," dienų darbo savaitė"),'Atostogų išmokų FN'!$A$7:$AH$8,Q24-16)/100)</f>
        <v/>
      </c>
      <c r="S24" s="92">
        <f t="shared" si="3"/>
        <v>0</v>
      </c>
      <c r="T24" s="93">
        <f t="shared" si="4"/>
        <v>0</v>
      </c>
      <c r="U24" s="93">
        <f t="shared" si="5"/>
        <v>0</v>
      </c>
      <c r="V24" s="95"/>
    </row>
    <row r="25" spans="2:22" x14ac:dyDescent="0.3">
      <c r="B25" s="85"/>
      <c r="C25" s="85"/>
      <c r="D25" s="85"/>
      <c r="E25" s="86"/>
      <c r="F25" s="86"/>
      <c r="G25" s="86"/>
      <c r="H25" s="85"/>
      <c r="I25" s="87"/>
      <c r="J25" s="87"/>
      <c r="K25" s="87"/>
      <c r="L25" s="113"/>
      <c r="M25" s="88">
        <f t="shared" si="0"/>
        <v>0</v>
      </c>
      <c r="N25" s="88">
        <f t="shared" si="1"/>
        <v>0</v>
      </c>
      <c r="O25" s="67">
        <f t="shared" si="2"/>
        <v>0</v>
      </c>
      <c r="P25" s="89"/>
      <c r="Q25" s="90"/>
      <c r="R25" s="91" t="str">
        <f>IF(OR(P25="",Q25=""),"",VLOOKUP(CONCATENATE(P25," dienų darbo savaitė"),'Atostogų išmokų FN'!$A$7:$AH$8,Q25-16)/100)</f>
        <v/>
      </c>
      <c r="S25" s="92">
        <f t="shared" si="3"/>
        <v>0</v>
      </c>
      <c r="T25" s="93">
        <f t="shared" si="4"/>
        <v>0</v>
      </c>
      <c r="U25" s="93">
        <f t="shared" si="5"/>
        <v>0</v>
      </c>
      <c r="V25" s="95"/>
    </row>
    <row r="26" spans="2:22" x14ac:dyDescent="0.3">
      <c r="B26" s="85"/>
      <c r="C26" s="85"/>
      <c r="D26" s="85"/>
      <c r="E26" s="86"/>
      <c r="F26" s="86"/>
      <c r="G26" s="86"/>
      <c r="H26" s="85"/>
      <c r="I26" s="87"/>
      <c r="J26" s="87"/>
      <c r="K26" s="87"/>
      <c r="L26" s="113"/>
      <c r="M26" s="88">
        <f t="shared" si="0"/>
        <v>0</v>
      </c>
      <c r="N26" s="88">
        <f t="shared" si="1"/>
        <v>0</v>
      </c>
      <c r="O26" s="67">
        <f t="shared" si="2"/>
        <v>0</v>
      </c>
      <c r="P26" s="89"/>
      <c r="Q26" s="90"/>
      <c r="R26" s="91" t="str">
        <f>IF(OR(P26="",Q26=""),"",VLOOKUP(CONCATENATE(P26," dienų darbo savaitė"),'Atostogų išmokų FN'!$A$7:$AH$8,Q26-16)/100)</f>
        <v/>
      </c>
      <c r="S26" s="92">
        <f t="shared" si="3"/>
        <v>0</v>
      </c>
      <c r="T26" s="93">
        <f t="shared" si="4"/>
        <v>0</v>
      </c>
      <c r="U26" s="93">
        <f t="shared" si="5"/>
        <v>0</v>
      </c>
      <c r="V26" s="95"/>
    </row>
    <row r="27" spans="2:22" x14ac:dyDescent="0.3">
      <c r="B27" s="96" t="s">
        <v>31</v>
      </c>
      <c r="C27" s="97"/>
      <c r="D27" s="97"/>
      <c r="E27" s="97"/>
      <c r="F27" s="97"/>
      <c r="G27" s="97"/>
      <c r="H27" s="98"/>
      <c r="I27" s="98">
        <f t="shared" ref="I27:O27" si="6">SUBTOTAL(9,I13:I26)</f>
        <v>0</v>
      </c>
      <c r="J27" s="98">
        <f t="shared" si="6"/>
        <v>0</v>
      </c>
      <c r="K27" s="98">
        <f t="shared" si="6"/>
        <v>0</v>
      </c>
      <c r="L27" s="98"/>
      <c r="M27" s="98">
        <f t="shared" si="6"/>
        <v>0</v>
      </c>
      <c r="N27" s="98">
        <f t="shared" si="6"/>
        <v>0</v>
      </c>
      <c r="O27" s="48">
        <f t="shared" si="6"/>
        <v>0</v>
      </c>
      <c r="P27" s="98"/>
      <c r="Q27" s="98"/>
      <c r="R27" s="98"/>
      <c r="S27" s="98">
        <f>SUBTOTAL(9,S13:S26)</f>
        <v>0</v>
      </c>
      <c r="T27" s="98"/>
      <c r="U27" s="98">
        <f>SUBTOTAL(9,U13:U26)</f>
        <v>0</v>
      </c>
      <c r="V27" s="98"/>
    </row>
    <row r="28" spans="2:22" ht="13.5" customHeight="1" x14ac:dyDescent="0.3">
      <c r="B28" s="99"/>
      <c r="C28" s="99"/>
      <c r="D28" s="99"/>
      <c r="E28" s="100"/>
      <c r="F28" s="100"/>
      <c r="G28" s="100"/>
      <c r="H28" s="100"/>
      <c r="I28" s="101"/>
      <c r="J28" s="99"/>
      <c r="K28" s="101"/>
      <c r="L28" s="99"/>
      <c r="M28" s="99"/>
      <c r="N28" s="99"/>
      <c r="O28" s="99"/>
      <c r="P28" s="101"/>
      <c r="Q28" s="100"/>
      <c r="R28" s="100"/>
      <c r="S28" s="100"/>
      <c r="T28" s="100"/>
      <c r="U28" s="100"/>
    </row>
    <row r="29" spans="2:22" ht="19.5" customHeight="1" x14ac:dyDescent="0.3">
      <c r="B29" s="102" t="s">
        <v>32</v>
      </c>
      <c r="C29" s="99"/>
      <c r="D29" s="99"/>
      <c r="E29" s="100"/>
      <c r="F29" s="100"/>
      <c r="G29" s="100"/>
      <c r="H29" s="100"/>
      <c r="I29" s="101"/>
      <c r="J29" s="99"/>
      <c r="K29" s="101"/>
      <c r="L29" s="99"/>
      <c r="M29" s="99"/>
      <c r="N29" s="99"/>
      <c r="O29" s="99"/>
      <c r="P29" s="101"/>
      <c r="Q29" s="100"/>
      <c r="R29" s="100"/>
      <c r="S29" s="100"/>
      <c r="T29" s="100"/>
      <c r="U29" s="100"/>
    </row>
    <row r="30" spans="2:22" ht="18.75" customHeight="1" x14ac:dyDescent="0.3">
      <c r="B30" s="102" t="s">
        <v>33</v>
      </c>
      <c r="C30" s="99"/>
      <c r="D30" s="99"/>
      <c r="E30" s="100"/>
      <c r="F30" s="100"/>
      <c r="G30" s="100"/>
      <c r="H30" s="100"/>
      <c r="I30" s="101"/>
      <c r="J30" s="99"/>
      <c r="K30" s="101"/>
      <c r="L30" s="99"/>
      <c r="M30" s="99"/>
      <c r="N30" s="99"/>
      <c r="O30" s="99"/>
      <c r="P30" s="101"/>
      <c r="Q30" s="100"/>
      <c r="R30" s="100"/>
      <c r="S30" s="100"/>
      <c r="T30" s="100"/>
      <c r="U30" s="100"/>
    </row>
    <row r="31" spans="2:22" ht="14.5" customHeight="1" x14ac:dyDescent="0.3">
      <c r="B31" s="125" t="s">
        <v>34</v>
      </c>
      <c r="C31" s="125"/>
      <c r="D31" s="125"/>
      <c r="E31" s="125"/>
      <c r="F31" s="125"/>
      <c r="G31" s="125"/>
      <c r="H31" s="100"/>
      <c r="I31" s="101"/>
      <c r="J31" s="99"/>
      <c r="K31" s="101"/>
      <c r="L31" s="99"/>
      <c r="M31" s="99"/>
      <c r="N31" s="99"/>
      <c r="O31" s="99"/>
      <c r="P31" s="101"/>
      <c r="Q31" s="100"/>
      <c r="R31" s="100"/>
      <c r="S31" s="100"/>
      <c r="T31" s="100"/>
      <c r="U31" s="100"/>
    </row>
    <row r="32" spans="2:22" ht="33" customHeight="1" x14ac:dyDescent="0.3">
      <c r="B32" s="121" t="s">
        <v>35</v>
      </c>
      <c r="C32" s="121"/>
      <c r="D32" s="121"/>
      <c r="E32" s="121"/>
      <c r="F32" s="121"/>
      <c r="G32" s="121"/>
      <c r="H32" s="121"/>
      <c r="I32" s="121"/>
      <c r="J32" s="121"/>
      <c r="K32" s="121"/>
      <c r="L32" s="121"/>
      <c r="M32" s="121"/>
      <c r="N32" s="121"/>
      <c r="O32" s="121"/>
      <c r="P32" s="121"/>
      <c r="Q32" s="121"/>
      <c r="R32" s="121"/>
      <c r="S32" s="100"/>
      <c r="T32" s="100"/>
      <c r="U32" s="100"/>
    </row>
    <row r="33" spans="1:256" ht="16.5" customHeight="1" x14ac:dyDescent="0.3">
      <c r="B33" s="122" t="s">
        <v>36</v>
      </c>
      <c r="C33" s="121"/>
      <c r="D33" s="121"/>
      <c r="E33" s="121"/>
      <c r="F33" s="121"/>
      <c r="G33" s="121"/>
      <c r="H33" s="121"/>
      <c r="I33" s="121"/>
      <c r="J33" s="121"/>
      <c r="K33" s="121"/>
      <c r="L33" s="121"/>
      <c r="M33" s="121"/>
      <c r="N33" s="121"/>
      <c r="O33" s="121"/>
      <c r="P33" s="121"/>
      <c r="Q33" s="121"/>
      <c r="R33" s="121"/>
      <c r="S33" s="100"/>
      <c r="T33" s="100"/>
      <c r="U33" s="100"/>
    </row>
    <row r="34" spans="1:256" s="104" customFormat="1" ht="17.25" customHeight="1" x14ac:dyDescent="0.3">
      <c r="B34" s="121" t="s">
        <v>37</v>
      </c>
      <c r="C34" s="121"/>
      <c r="D34" s="121"/>
      <c r="E34" s="121"/>
      <c r="F34" s="121"/>
      <c r="G34" s="121"/>
      <c r="H34" s="121"/>
      <c r="I34" s="121"/>
      <c r="J34" s="121"/>
      <c r="K34" s="121"/>
      <c r="L34" s="121"/>
      <c r="M34" s="121"/>
      <c r="N34" s="121"/>
      <c r="O34" s="121"/>
      <c r="P34" s="121"/>
      <c r="Q34" s="121"/>
      <c r="R34" s="121"/>
      <c r="S34" s="105"/>
      <c r="T34" s="105"/>
      <c r="U34" s="105"/>
    </row>
    <row r="35" spans="1:256" ht="15.5" x14ac:dyDescent="0.3">
      <c r="B35" s="123" t="s">
        <v>38</v>
      </c>
      <c r="C35" s="124"/>
      <c r="D35" s="124"/>
      <c r="E35" s="124"/>
      <c r="F35" s="124"/>
      <c r="G35" s="124"/>
      <c r="H35" s="124"/>
      <c r="I35" s="124"/>
      <c r="J35" s="124"/>
      <c r="K35" s="124"/>
      <c r="L35" s="124"/>
      <c r="M35" s="124"/>
      <c r="N35" s="124"/>
      <c r="O35" s="124"/>
      <c r="P35" s="124"/>
      <c r="Q35" s="124"/>
      <c r="R35" s="124"/>
    </row>
    <row r="36" spans="1:256" s="106" customFormat="1" ht="16" customHeight="1" x14ac:dyDescent="0.3">
      <c r="B36" s="121" t="s">
        <v>39</v>
      </c>
      <c r="C36" s="121"/>
      <c r="D36" s="121"/>
      <c r="E36" s="121"/>
      <c r="F36" s="121"/>
      <c r="G36" s="121"/>
      <c r="H36" s="121"/>
      <c r="I36" s="121"/>
      <c r="J36" s="121"/>
      <c r="K36" s="121"/>
      <c r="L36" s="121"/>
      <c r="M36" s="121"/>
      <c r="N36" s="121"/>
      <c r="O36" s="121"/>
      <c r="P36" s="121"/>
      <c r="Q36" s="121"/>
      <c r="R36" s="121"/>
      <c r="S36" s="107"/>
      <c r="T36" s="107"/>
      <c r="U36" s="107"/>
      <c r="V36" s="107"/>
      <c r="W36" s="69"/>
      <c r="X36" s="69"/>
      <c r="Y36" s="69"/>
      <c r="Z36" s="69"/>
      <c r="AA36" s="69"/>
      <c r="AB36" s="69"/>
      <c r="AC36" s="69"/>
      <c r="AD36" s="69"/>
      <c r="AE36" s="69"/>
      <c r="AF36" s="69"/>
      <c r="AG36" s="69"/>
      <c r="AH36" s="69"/>
      <c r="AI36" s="69"/>
      <c r="AJ36" s="69"/>
      <c r="AK36" s="69"/>
      <c r="AL36" s="69"/>
      <c r="AM36" s="69"/>
      <c r="AN36" s="69"/>
      <c r="AO36" s="69"/>
      <c r="AP36" s="69"/>
      <c r="AQ36" s="69"/>
      <c r="AR36" s="69"/>
      <c r="AS36" s="69"/>
      <c r="AT36" s="69"/>
      <c r="AU36" s="69"/>
      <c r="AV36" s="69"/>
      <c r="AW36" s="69"/>
      <c r="AX36" s="69"/>
      <c r="AY36" s="69"/>
      <c r="AZ36" s="69"/>
      <c r="BA36" s="69"/>
      <c r="BB36" s="69"/>
      <c r="BC36" s="69"/>
      <c r="BD36" s="69"/>
      <c r="BE36" s="69"/>
      <c r="BF36" s="69"/>
      <c r="BG36" s="69"/>
      <c r="BH36" s="69"/>
      <c r="BI36" s="69"/>
      <c r="BJ36" s="69"/>
      <c r="BK36" s="69"/>
      <c r="BL36" s="69"/>
      <c r="BM36" s="69"/>
      <c r="BN36" s="69"/>
      <c r="BO36" s="69"/>
      <c r="BP36" s="69"/>
      <c r="BQ36" s="69"/>
      <c r="BR36" s="69"/>
      <c r="BS36" s="69"/>
      <c r="BT36" s="69"/>
      <c r="BU36" s="69"/>
      <c r="BV36" s="69"/>
      <c r="BW36" s="69"/>
      <c r="BX36" s="69"/>
      <c r="BY36" s="69"/>
      <c r="BZ36" s="69"/>
      <c r="CA36" s="69"/>
      <c r="CB36" s="69"/>
      <c r="CC36" s="69"/>
      <c r="CD36" s="69"/>
      <c r="CE36" s="69"/>
      <c r="CF36" s="69"/>
      <c r="CG36" s="69"/>
      <c r="CH36" s="69"/>
      <c r="CI36" s="69"/>
      <c r="CJ36" s="69"/>
      <c r="CK36" s="69"/>
      <c r="CL36" s="69"/>
      <c r="CM36" s="69"/>
      <c r="CN36" s="69"/>
      <c r="CO36" s="69"/>
      <c r="CP36" s="69"/>
      <c r="CQ36" s="69"/>
      <c r="CR36" s="69"/>
      <c r="CS36" s="69"/>
      <c r="CT36" s="69"/>
      <c r="CU36" s="69"/>
      <c r="CV36" s="69"/>
      <c r="CW36" s="69"/>
      <c r="CX36" s="69"/>
      <c r="CY36" s="69"/>
      <c r="CZ36" s="69"/>
      <c r="DA36" s="69"/>
      <c r="DB36" s="69"/>
      <c r="DC36" s="69"/>
      <c r="DD36" s="69"/>
      <c r="DE36" s="69"/>
      <c r="DF36" s="69"/>
      <c r="DG36" s="69"/>
      <c r="DH36" s="69"/>
      <c r="DI36" s="69"/>
      <c r="DJ36" s="69"/>
      <c r="DK36" s="69"/>
      <c r="DL36" s="69"/>
      <c r="DM36" s="69"/>
      <c r="DN36" s="69"/>
      <c r="DO36" s="69"/>
      <c r="DP36" s="69"/>
      <c r="DQ36" s="69"/>
      <c r="DR36" s="69"/>
      <c r="DS36" s="69"/>
      <c r="DT36" s="69"/>
      <c r="DU36" s="69"/>
      <c r="DV36" s="69"/>
      <c r="DW36" s="69"/>
      <c r="DX36" s="69"/>
      <c r="DY36" s="69"/>
      <c r="DZ36" s="69"/>
      <c r="EA36" s="69"/>
      <c r="EB36" s="69"/>
      <c r="EC36" s="69"/>
      <c r="ED36" s="69"/>
      <c r="EE36" s="69"/>
      <c r="EF36" s="69"/>
      <c r="EG36" s="69"/>
      <c r="EH36" s="69"/>
      <c r="EI36" s="69"/>
      <c r="EJ36" s="69"/>
      <c r="EK36" s="69"/>
      <c r="EL36" s="69"/>
      <c r="EM36" s="69"/>
      <c r="EN36" s="69"/>
      <c r="EO36" s="69"/>
      <c r="EP36" s="69"/>
      <c r="EQ36" s="69"/>
      <c r="ER36" s="69"/>
      <c r="ES36" s="69"/>
      <c r="ET36" s="69"/>
      <c r="EU36" s="69"/>
      <c r="EV36" s="69"/>
      <c r="EW36" s="69"/>
      <c r="EX36" s="69"/>
      <c r="EY36" s="69"/>
      <c r="EZ36" s="69"/>
      <c r="FA36" s="69"/>
      <c r="FB36" s="69"/>
      <c r="FC36" s="69"/>
      <c r="FD36" s="69"/>
      <c r="FE36" s="69"/>
      <c r="FF36" s="69"/>
      <c r="FG36" s="69"/>
      <c r="FH36" s="69"/>
      <c r="FI36" s="69"/>
      <c r="FJ36" s="69"/>
      <c r="FK36" s="69"/>
      <c r="FL36" s="69"/>
      <c r="FM36" s="69"/>
      <c r="FN36" s="69"/>
      <c r="FO36" s="69"/>
      <c r="FP36" s="69"/>
      <c r="FQ36" s="69"/>
      <c r="FR36" s="69"/>
      <c r="FS36" s="69"/>
      <c r="FT36" s="69"/>
      <c r="FU36" s="69"/>
      <c r="FV36" s="69"/>
      <c r="FW36" s="69"/>
      <c r="FX36" s="69"/>
      <c r="FY36" s="69"/>
      <c r="FZ36" s="69"/>
      <c r="GA36" s="69"/>
      <c r="GB36" s="69"/>
      <c r="GC36" s="69"/>
      <c r="GD36" s="69"/>
      <c r="GE36" s="69"/>
      <c r="GF36" s="69"/>
      <c r="GG36" s="69"/>
      <c r="GH36" s="69"/>
      <c r="GI36" s="69"/>
      <c r="GJ36" s="69"/>
      <c r="GK36" s="69"/>
      <c r="GL36" s="69"/>
      <c r="GM36" s="69"/>
      <c r="GN36" s="69"/>
      <c r="GO36" s="69"/>
      <c r="GP36" s="69"/>
      <c r="GQ36" s="69"/>
      <c r="GR36" s="69"/>
      <c r="GS36" s="69"/>
      <c r="GT36" s="69"/>
      <c r="GU36" s="69"/>
      <c r="GV36" s="69"/>
      <c r="GW36" s="69"/>
      <c r="GX36" s="69"/>
      <c r="GY36" s="69"/>
      <c r="GZ36" s="69"/>
      <c r="HA36" s="69"/>
      <c r="HB36" s="69"/>
      <c r="HC36" s="69"/>
      <c r="HD36" s="69"/>
      <c r="HE36" s="69"/>
      <c r="HF36" s="69"/>
      <c r="HG36" s="69"/>
      <c r="HH36" s="69"/>
      <c r="HI36" s="69"/>
      <c r="HJ36" s="69"/>
      <c r="HK36" s="69"/>
      <c r="HL36" s="69"/>
      <c r="HM36" s="69"/>
      <c r="HN36" s="69"/>
      <c r="HO36" s="69"/>
      <c r="HP36" s="69"/>
      <c r="HQ36" s="69"/>
      <c r="HR36" s="69"/>
      <c r="HS36" s="69"/>
      <c r="HT36" s="69"/>
      <c r="HU36" s="69"/>
      <c r="HV36" s="69"/>
      <c r="HW36" s="69"/>
      <c r="HX36" s="69"/>
      <c r="HY36" s="69"/>
      <c r="HZ36" s="69"/>
      <c r="IA36" s="69"/>
      <c r="IB36" s="69"/>
      <c r="IC36" s="69"/>
      <c r="ID36" s="69"/>
      <c r="IE36" s="69"/>
      <c r="IF36" s="69"/>
      <c r="IG36" s="69"/>
      <c r="IH36" s="69"/>
      <c r="II36" s="69"/>
      <c r="IJ36" s="69"/>
      <c r="IK36" s="69"/>
      <c r="IL36" s="69"/>
      <c r="IM36" s="69"/>
      <c r="IN36" s="69"/>
      <c r="IO36" s="69"/>
      <c r="IP36" s="69"/>
      <c r="IQ36" s="69"/>
      <c r="IR36" s="69"/>
      <c r="IS36" s="69"/>
      <c r="IT36" s="69"/>
      <c r="IU36" s="69"/>
      <c r="IV36" s="69"/>
    </row>
    <row r="37" spans="1:256" s="106" customFormat="1" ht="14.25" customHeight="1" x14ac:dyDescent="0.3">
      <c r="B37" s="122" t="s">
        <v>40</v>
      </c>
      <c r="C37" s="122"/>
      <c r="D37" s="122"/>
      <c r="E37" s="122"/>
      <c r="F37" s="122"/>
      <c r="G37" s="122"/>
      <c r="H37" s="122"/>
      <c r="I37" s="122"/>
      <c r="J37" s="122"/>
      <c r="K37" s="122"/>
      <c r="L37" s="122"/>
      <c r="M37" s="122"/>
      <c r="N37" s="122"/>
      <c r="O37" s="122"/>
      <c r="P37" s="122"/>
      <c r="Q37" s="103"/>
      <c r="R37" s="103"/>
      <c r="S37" s="107"/>
      <c r="T37" s="107"/>
      <c r="U37" s="107"/>
      <c r="V37" s="107"/>
      <c r="W37" s="69"/>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c r="AW37" s="69"/>
      <c r="AX37" s="69"/>
      <c r="AY37" s="69"/>
      <c r="AZ37" s="69"/>
      <c r="BA37" s="69"/>
      <c r="BB37" s="69"/>
      <c r="BC37" s="69"/>
      <c r="BD37" s="69"/>
      <c r="BE37" s="69"/>
      <c r="BF37" s="69"/>
      <c r="BG37" s="69"/>
      <c r="BH37" s="69"/>
      <c r="BI37" s="69"/>
      <c r="BJ37" s="69"/>
      <c r="BK37" s="69"/>
      <c r="BL37" s="69"/>
      <c r="BM37" s="69"/>
      <c r="BN37" s="69"/>
      <c r="BO37" s="69"/>
      <c r="BP37" s="69"/>
      <c r="BQ37" s="69"/>
      <c r="BR37" s="69"/>
      <c r="BS37" s="69"/>
      <c r="BT37" s="69"/>
      <c r="BU37" s="69"/>
      <c r="BV37" s="69"/>
      <c r="BW37" s="69"/>
      <c r="BX37" s="69"/>
      <c r="BY37" s="69"/>
      <c r="BZ37" s="69"/>
      <c r="CA37" s="69"/>
      <c r="CB37" s="69"/>
      <c r="CC37" s="69"/>
      <c r="CD37" s="69"/>
      <c r="CE37" s="69"/>
      <c r="CF37" s="69"/>
      <c r="CG37" s="69"/>
      <c r="CH37" s="69"/>
      <c r="CI37" s="69"/>
      <c r="CJ37" s="69"/>
      <c r="CK37" s="69"/>
      <c r="CL37" s="69"/>
      <c r="CM37" s="69"/>
      <c r="CN37" s="69"/>
      <c r="CO37" s="69"/>
      <c r="CP37" s="69"/>
      <c r="CQ37" s="69"/>
      <c r="CR37" s="69"/>
      <c r="CS37" s="69"/>
      <c r="CT37" s="69"/>
      <c r="CU37" s="69"/>
      <c r="CV37" s="69"/>
      <c r="CW37" s="69"/>
      <c r="CX37" s="69"/>
      <c r="CY37" s="69"/>
      <c r="CZ37" s="69"/>
      <c r="DA37" s="69"/>
      <c r="DB37" s="69"/>
      <c r="DC37" s="69"/>
      <c r="DD37" s="69"/>
      <c r="DE37" s="69"/>
      <c r="DF37" s="69"/>
      <c r="DG37" s="69"/>
      <c r="DH37" s="69"/>
      <c r="DI37" s="69"/>
      <c r="DJ37" s="69"/>
      <c r="DK37" s="69"/>
      <c r="DL37" s="69"/>
      <c r="DM37" s="69"/>
      <c r="DN37" s="69"/>
      <c r="DO37" s="69"/>
      <c r="DP37" s="69"/>
      <c r="DQ37" s="69"/>
      <c r="DR37" s="69"/>
      <c r="DS37" s="69"/>
      <c r="DT37" s="69"/>
      <c r="DU37" s="69"/>
      <c r="DV37" s="69"/>
      <c r="DW37" s="69"/>
      <c r="DX37" s="69"/>
      <c r="DY37" s="69"/>
      <c r="DZ37" s="69"/>
      <c r="EA37" s="69"/>
      <c r="EB37" s="69"/>
      <c r="EC37" s="69"/>
      <c r="ED37" s="69"/>
      <c r="EE37" s="69"/>
      <c r="EF37" s="69"/>
      <c r="EG37" s="69"/>
      <c r="EH37" s="69"/>
      <c r="EI37" s="69"/>
      <c r="EJ37" s="69"/>
      <c r="EK37" s="69"/>
      <c r="EL37" s="69"/>
      <c r="EM37" s="69"/>
      <c r="EN37" s="69"/>
      <c r="EO37" s="69"/>
      <c r="EP37" s="69"/>
      <c r="EQ37" s="69"/>
      <c r="ER37" s="69"/>
      <c r="ES37" s="69"/>
      <c r="ET37" s="69"/>
      <c r="EU37" s="69"/>
      <c r="EV37" s="69"/>
      <c r="EW37" s="69"/>
      <c r="EX37" s="69"/>
      <c r="EY37" s="69"/>
      <c r="EZ37" s="69"/>
      <c r="FA37" s="69"/>
      <c r="FB37" s="69"/>
      <c r="FC37" s="69"/>
      <c r="FD37" s="69"/>
      <c r="FE37" s="69"/>
      <c r="FF37" s="69"/>
      <c r="FG37" s="69"/>
      <c r="FH37" s="69"/>
      <c r="FI37" s="69"/>
      <c r="FJ37" s="69"/>
      <c r="FK37" s="69"/>
      <c r="FL37" s="69"/>
      <c r="FM37" s="69"/>
      <c r="FN37" s="69"/>
      <c r="FO37" s="69"/>
      <c r="FP37" s="69"/>
      <c r="FQ37" s="69"/>
      <c r="FR37" s="69"/>
      <c r="FS37" s="69"/>
      <c r="FT37" s="69"/>
      <c r="FU37" s="69"/>
      <c r="FV37" s="69"/>
      <c r="FW37" s="69"/>
      <c r="FX37" s="69"/>
      <c r="FY37" s="69"/>
      <c r="FZ37" s="69"/>
      <c r="GA37" s="69"/>
      <c r="GB37" s="69"/>
      <c r="GC37" s="69"/>
      <c r="GD37" s="69"/>
      <c r="GE37" s="69"/>
      <c r="GF37" s="69"/>
      <c r="GG37" s="69"/>
      <c r="GH37" s="69"/>
      <c r="GI37" s="69"/>
      <c r="GJ37" s="69"/>
      <c r="GK37" s="69"/>
      <c r="GL37" s="69"/>
      <c r="GM37" s="69"/>
      <c r="GN37" s="69"/>
      <c r="GO37" s="69"/>
      <c r="GP37" s="69"/>
      <c r="GQ37" s="69"/>
      <c r="GR37" s="69"/>
      <c r="GS37" s="69"/>
      <c r="GT37" s="69"/>
      <c r="GU37" s="69"/>
      <c r="GV37" s="69"/>
      <c r="GW37" s="69"/>
      <c r="GX37" s="69"/>
      <c r="GY37" s="69"/>
      <c r="GZ37" s="69"/>
      <c r="HA37" s="69"/>
      <c r="HB37" s="69"/>
      <c r="HC37" s="69"/>
      <c r="HD37" s="69"/>
      <c r="HE37" s="69"/>
      <c r="HF37" s="69"/>
      <c r="HG37" s="69"/>
      <c r="HH37" s="69"/>
      <c r="HI37" s="69"/>
      <c r="HJ37" s="69"/>
      <c r="HK37" s="69"/>
      <c r="HL37" s="69"/>
      <c r="HM37" s="69"/>
      <c r="HN37" s="69"/>
      <c r="HO37" s="69"/>
      <c r="HP37" s="69"/>
      <c r="HQ37" s="69"/>
      <c r="HR37" s="69"/>
      <c r="HS37" s="69"/>
      <c r="HT37" s="69"/>
      <c r="HU37" s="69"/>
      <c r="HV37" s="69"/>
      <c r="HW37" s="69"/>
      <c r="HX37" s="69"/>
      <c r="HY37" s="69"/>
      <c r="HZ37" s="69"/>
      <c r="IA37" s="69"/>
      <c r="IB37" s="69"/>
      <c r="IC37" s="69"/>
      <c r="ID37" s="69"/>
      <c r="IE37" s="69"/>
      <c r="IF37" s="69"/>
      <c r="IG37" s="69"/>
      <c r="IH37" s="69"/>
      <c r="II37" s="69"/>
      <c r="IJ37" s="69"/>
      <c r="IK37" s="69"/>
      <c r="IL37" s="69"/>
      <c r="IM37" s="69"/>
      <c r="IN37" s="69"/>
      <c r="IO37" s="69"/>
      <c r="IP37" s="69"/>
      <c r="IQ37" s="69"/>
      <c r="IR37" s="69"/>
      <c r="IS37" s="69"/>
      <c r="IT37" s="69"/>
      <c r="IU37" s="69"/>
      <c r="IV37" s="69"/>
    </row>
    <row r="38" spans="1:256" ht="27" customHeight="1" x14ac:dyDescent="0.3">
      <c r="A38" s="102"/>
      <c r="B38" s="102" t="s">
        <v>41</v>
      </c>
      <c r="C38" s="102"/>
      <c r="D38" s="102"/>
      <c r="E38" s="102"/>
      <c r="F38" s="102"/>
      <c r="G38" s="102"/>
      <c r="H38" s="102"/>
      <c r="I38" s="102"/>
      <c r="J38" s="102"/>
      <c r="K38" s="102"/>
      <c r="L38" s="102"/>
      <c r="M38" s="102"/>
      <c r="N38" s="102"/>
      <c r="O38" s="102"/>
      <c r="P38" s="102"/>
      <c r="Q38" s="102"/>
      <c r="R38" s="102"/>
      <c r="S38" s="102"/>
      <c r="T38" s="102"/>
    </row>
    <row r="39" spans="1:256" ht="14.65" customHeight="1" x14ac:dyDescent="0.3">
      <c r="B39" s="108"/>
      <c r="C39" s="108"/>
      <c r="D39" s="108"/>
      <c r="E39" s="116"/>
      <c r="F39" s="116"/>
      <c r="G39" s="116"/>
      <c r="H39" s="116"/>
      <c r="I39" s="116"/>
      <c r="O39" s="117"/>
      <c r="P39" s="117"/>
    </row>
    <row r="40" spans="1:256" ht="14" x14ac:dyDescent="0.3">
      <c r="B40" s="108"/>
      <c r="C40" s="108"/>
      <c r="D40" s="108"/>
    </row>
    <row r="41" spans="1:256" ht="14" x14ac:dyDescent="0.3">
      <c r="B41" s="108"/>
      <c r="C41" s="108"/>
      <c r="D41" s="108"/>
    </row>
    <row r="43" spans="1:256" ht="12.75" customHeight="1" x14ac:dyDescent="0.3">
      <c r="E43" s="109"/>
      <c r="F43" s="109"/>
      <c r="G43" s="109"/>
      <c r="H43" s="109"/>
      <c r="I43" s="109"/>
      <c r="J43" s="109"/>
    </row>
    <row r="47" spans="1:256" x14ac:dyDescent="0.3">
      <c r="Q47" s="69" t="s">
        <v>42</v>
      </c>
    </row>
  </sheetData>
  <autoFilter ref="B12:V26" xr:uid="{DF318965-8A0F-4AC8-9117-67D93D066380}"/>
  <dataConsolidate/>
  <mergeCells count="37">
    <mergeCell ref="D9:D11"/>
    <mergeCell ref="N9:N11"/>
    <mergeCell ref="H4:L4"/>
    <mergeCell ref="H9:H11"/>
    <mergeCell ref="I9:I11"/>
    <mergeCell ref="G2:I2"/>
    <mergeCell ref="V9:V11"/>
    <mergeCell ref="B34:R34"/>
    <mergeCell ref="B32:R32"/>
    <mergeCell ref="B3:O3"/>
    <mergeCell ref="B4:G4"/>
    <mergeCell ref="Q9:Q11"/>
    <mergeCell ref="B6:O6"/>
    <mergeCell ref="B9:B11"/>
    <mergeCell ref="O9:O11"/>
    <mergeCell ref="B7:G7"/>
    <mergeCell ref="B33:R33"/>
    <mergeCell ref="K9:K11"/>
    <mergeCell ref="L9:L11"/>
    <mergeCell ref="V2:V4"/>
    <mergeCell ref="M9:M11"/>
    <mergeCell ref="E39:I39"/>
    <mergeCell ref="O39:P39"/>
    <mergeCell ref="P9:P11"/>
    <mergeCell ref="U9:U11"/>
    <mergeCell ref="F9:F11"/>
    <mergeCell ref="R9:R11"/>
    <mergeCell ref="S9:S11"/>
    <mergeCell ref="B36:R36"/>
    <mergeCell ref="B37:P37"/>
    <mergeCell ref="B35:R35"/>
    <mergeCell ref="B31:G31"/>
    <mergeCell ref="T9:T11"/>
    <mergeCell ref="C9:C11"/>
    <mergeCell ref="J9:J11"/>
    <mergeCell ref="E9:E11"/>
    <mergeCell ref="G9:G11"/>
  </mergeCells>
  <phoneticPr fontId="22" type="noConversion"/>
  <dataValidations count="4">
    <dataValidation type="list" showInputMessage="1" showErrorMessage="1" sqref="H7" xr:uid="{CF6911F0-227F-45F9-BE7F-7DF18F891C2F}">
      <formula1>"Biudžetinė, Verslo įm. ir kt., Kitos organizacijos**, "</formula1>
    </dataValidation>
    <dataValidation type="list" allowBlank="1" showInputMessage="1" showErrorMessage="1" sqref="WVG983057 I65553 IU65553 SQ65553 ACM65553 AMI65553 AWE65553 BGA65553 BPW65553 BZS65553 CJO65553 CTK65553 DDG65553 DNC65553 DWY65553 EGU65553 EQQ65553 FAM65553 FKI65553 FUE65553 GEA65553 GNW65553 GXS65553 HHO65553 HRK65553 IBG65553 ILC65553 IUY65553 JEU65553 JOQ65553 JYM65553 KII65553 KSE65553 LCA65553 LLW65553 LVS65553 MFO65553 MPK65553 MZG65553 NJC65553 NSY65553 OCU65553 OMQ65553 OWM65553 PGI65553 PQE65553 QAA65553 QJW65553 QTS65553 RDO65553 RNK65553 RXG65553 SHC65553 SQY65553 TAU65553 TKQ65553 TUM65553 UEI65553 UOE65553 UYA65553 VHW65553 VRS65553 WBO65553 WLK65553 WVG65553 I131089 IU131089 SQ131089 ACM131089 AMI131089 AWE131089 BGA131089 BPW131089 BZS131089 CJO131089 CTK131089 DDG131089 DNC131089 DWY131089 EGU131089 EQQ131089 FAM131089 FKI131089 FUE131089 GEA131089 GNW131089 GXS131089 HHO131089 HRK131089 IBG131089 ILC131089 IUY131089 JEU131089 JOQ131089 JYM131089 KII131089 KSE131089 LCA131089 LLW131089 LVS131089 MFO131089 MPK131089 MZG131089 NJC131089 NSY131089 OCU131089 OMQ131089 OWM131089 PGI131089 PQE131089 QAA131089 QJW131089 QTS131089 RDO131089 RNK131089 RXG131089 SHC131089 SQY131089 TAU131089 TKQ131089 TUM131089 UEI131089 UOE131089 UYA131089 VHW131089 VRS131089 WBO131089 WLK131089 WVG131089 I196625 IU196625 SQ196625 ACM196625 AMI196625 AWE196625 BGA196625 BPW196625 BZS196625 CJO196625 CTK196625 DDG196625 DNC196625 DWY196625 EGU196625 EQQ196625 FAM196625 FKI196625 FUE196625 GEA196625 GNW196625 GXS196625 HHO196625 HRK196625 IBG196625 ILC196625 IUY196625 JEU196625 JOQ196625 JYM196625 KII196625 KSE196625 LCA196625 LLW196625 LVS196625 MFO196625 MPK196625 MZG196625 NJC196625 NSY196625 OCU196625 OMQ196625 OWM196625 PGI196625 PQE196625 QAA196625 QJW196625 QTS196625 RDO196625 RNK196625 RXG196625 SHC196625 SQY196625 TAU196625 TKQ196625 TUM196625 UEI196625 UOE196625 UYA196625 VHW196625 VRS196625 WBO196625 WLK196625 WVG196625 I262161 IU262161 SQ262161 ACM262161 AMI262161 AWE262161 BGA262161 BPW262161 BZS262161 CJO262161 CTK262161 DDG262161 DNC262161 DWY262161 EGU262161 EQQ262161 FAM262161 FKI262161 FUE262161 GEA262161 GNW262161 GXS262161 HHO262161 HRK262161 IBG262161 ILC262161 IUY262161 JEU262161 JOQ262161 JYM262161 KII262161 KSE262161 LCA262161 LLW262161 LVS262161 MFO262161 MPK262161 MZG262161 NJC262161 NSY262161 OCU262161 OMQ262161 OWM262161 PGI262161 PQE262161 QAA262161 QJW262161 QTS262161 RDO262161 RNK262161 RXG262161 SHC262161 SQY262161 TAU262161 TKQ262161 TUM262161 UEI262161 UOE262161 UYA262161 VHW262161 VRS262161 WBO262161 WLK262161 WVG262161 I327697 IU327697 SQ327697 ACM327697 AMI327697 AWE327697 BGA327697 BPW327697 BZS327697 CJO327697 CTK327697 DDG327697 DNC327697 DWY327697 EGU327697 EQQ327697 FAM327697 FKI327697 FUE327697 GEA327697 GNW327697 GXS327697 HHO327697 HRK327697 IBG327697 ILC327697 IUY327697 JEU327697 JOQ327697 JYM327697 KII327697 KSE327697 LCA327697 LLW327697 LVS327697 MFO327697 MPK327697 MZG327697 NJC327697 NSY327697 OCU327697 OMQ327697 OWM327697 PGI327697 PQE327697 QAA327697 QJW327697 QTS327697 RDO327697 RNK327697 RXG327697 SHC327697 SQY327697 TAU327697 TKQ327697 TUM327697 UEI327697 UOE327697 UYA327697 VHW327697 VRS327697 WBO327697 WLK327697 WVG327697 I393233 IU393233 SQ393233 ACM393233 AMI393233 AWE393233 BGA393233 BPW393233 BZS393233 CJO393233 CTK393233 DDG393233 DNC393233 DWY393233 EGU393233 EQQ393233 FAM393233 FKI393233 FUE393233 GEA393233 GNW393233 GXS393233 HHO393233 HRK393233 IBG393233 ILC393233 IUY393233 JEU393233 JOQ393233 JYM393233 KII393233 KSE393233 LCA393233 LLW393233 LVS393233 MFO393233 MPK393233 MZG393233 NJC393233 NSY393233 OCU393233 OMQ393233 OWM393233 PGI393233 PQE393233 QAA393233 QJW393233 QTS393233 RDO393233 RNK393233 RXG393233 SHC393233 SQY393233 TAU393233 TKQ393233 TUM393233 UEI393233 UOE393233 UYA393233 VHW393233 VRS393233 WBO393233 WLK393233 WVG393233 I458769 IU458769 SQ458769 ACM458769 AMI458769 AWE458769 BGA458769 BPW458769 BZS458769 CJO458769 CTK458769 DDG458769 DNC458769 DWY458769 EGU458769 EQQ458769 FAM458769 FKI458769 FUE458769 GEA458769 GNW458769 GXS458769 HHO458769 HRK458769 IBG458769 ILC458769 IUY458769 JEU458769 JOQ458769 JYM458769 KII458769 KSE458769 LCA458769 LLW458769 LVS458769 MFO458769 MPK458769 MZG458769 NJC458769 NSY458769 OCU458769 OMQ458769 OWM458769 PGI458769 PQE458769 QAA458769 QJW458769 QTS458769 RDO458769 RNK458769 RXG458769 SHC458769 SQY458769 TAU458769 TKQ458769 TUM458769 UEI458769 UOE458769 UYA458769 VHW458769 VRS458769 WBO458769 WLK458769 WVG458769 I524305 IU524305 SQ524305 ACM524305 AMI524305 AWE524305 BGA524305 BPW524305 BZS524305 CJO524305 CTK524305 DDG524305 DNC524305 DWY524305 EGU524305 EQQ524305 FAM524305 FKI524305 FUE524305 GEA524305 GNW524305 GXS524305 HHO524305 HRK524305 IBG524305 ILC524305 IUY524305 JEU524305 JOQ524305 JYM524305 KII524305 KSE524305 LCA524305 LLW524305 LVS524305 MFO524305 MPK524305 MZG524305 NJC524305 NSY524305 OCU524305 OMQ524305 OWM524305 PGI524305 PQE524305 QAA524305 QJW524305 QTS524305 RDO524305 RNK524305 RXG524305 SHC524305 SQY524305 TAU524305 TKQ524305 TUM524305 UEI524305 UOE524305 UYA524305 VHW524305 VRS524305 WBO524305 WLK524305 WVG524305 I589841 IU589841 SQ589841 ACM589841 AMI589841 AWE589841 BGA589841 BPW589841 BZS589841 CJO589841 CTK589841 DDG589841 DNC589841 DWY589841 EGU589841 EQQ589841 FAM589841 FKI589841 FUE589841 GEA589841 GNW589841 GXS589841 HHO589841 HRK589841 IBG589841 ILC589841 IUY589841 JEU589841 JOQ589841 JYM589841 KII589841 KSE589841 LCA589841 LLW589841 LVS589841 MFO589841 MPK589841 MZG589841 NJC589841 NSY589841 OCU589841 OMQ589841 OWM589841 PGI589841 PQE589841 QAA589841 QJW589841 QTS589841 RDO589841 RNK589841 RXG589841 SHC589841 SQY589841 TAU589841 TKQ589841 TUM589841 UEI589841 UOE589841 UYA589841 VHW589841 VRS589841 WBO589841 WLK589841 WVG589841 I655377 IU655377 SQ655377 ACM655377 AMI655377 AWE655377 BGA655377 BPW655377 BZS655377 CJO655377 CTK655377 DDG655377 DNC655377 DWY655377 EGU655377 EQQ655377 FAM655377 FKI655377 FUE655377 GEA655377 GNW655377 GXS655377 HHO655377 HRK655377 IBG655377 ILC655377 IUY655377 JEU655377 JOQ655377 JYM655377 KII655377 KSE655377 LCA655377 LLW655377 LVS655377 MFO655377 MPK655377 MZG655377 NJC655377 NSY655377 OCU655377 OMQ655377 OWM655377 PGI655377 PQE655377 QAA655377 QJW655377 QTS655377 RDO655377 RNK655377 RXG655377 SHC655377 SQY655377 TAU655377 TKQ655377 TUM655377 UEI655377 UOE655377 UYA655377 VHW655377 VRS655377 WBO655377 WLK655377 WVG655377 I720913 IU720913 SQ720913 ACM720913 AMI720913 AWE720913 BGA720913 BPW720913 BZS720913 CJO720913 CTK720913 DDG720913 DNC720913 DWY720913 EGU720913 EQQ720913 FAM720913 FKI720913 FUE720913 GEA720913 GNW720913 GXS720913 HHO720913 HRK720913 IBG720913 ILC720913 IUY720913 JEU720913 JOQ720913 JYM720913 KII720913 KSE720913 LCA720913 LLW720913 LVS720913 MFO720913 MPK720913 MZG720913 NJC720913 NSY720913 OCU720913 OMQ720913 OWM720913 PGI720913 PQE720913 QAA720913 QJW720913 QTS720913 RDO720913 RNK720913 RXG720913 SHC720913 SQY720913 TAU720913 TKQ720913 TUM720913 UEI720913 UOE720913 UYA720913 VHW720913 VRS720913 WBO720913 WLK720913 WVG720913 I786449 IU786449 SQ786449 ACM786449 AMI786449 AWE786449 BGA786449 BPW786449 BZS786449 CJO786449 CTK786449 DDG786449 DNC786449 DWY786449 EGU786449 EQQ786449 FAM786449 FKI786449 FUE786449 GEA786449 GNW786449 GXS786449 HHO786449 HRK786449 IBG786449 ILC786449 IUY786449 JEU786449 JOQ786449 JYM786449 KII786449 KSE786449 LCA786449 LLW786449 LVS786449 MFO786449 MPK786449 MZG786449 NJC786449 NSY786449 OCU786449 OMQ786449 OWM786449 PGI786449 PQE786449 QAA786449 QJW786449 QTS786449 RDO786449 RNK786449 RXG786449 SHC786449 SQY786449 TAU786449 TKQ786449 TUM786449 UEI786449 UOE786449 UYA786449 VHW786449 VRS786449 WBO786449 WLK786449 WVG786449 I851985 IU851985 SQ851985 ACM851985 AMI851985 AWE851985 BGA851985 BPW851985 BZS851985 CJO851985 CTK851985 DDG851985 DNC851985 DWY851985 EGU851985 EQQ851985 FAM851985 FKI851985 FUE851985 GEA851985 GNW851985 GXS851985 HHO851985 HRK851985 IBG851985 ILC851985 IUY851985 JEU851985 JOQ851985 JYM851985 KII851985 KSE851985 LCA851985 LLW851985 LVS851985 MFO851985 MPK851985 MZG851985 NJC851985 NSY851985 OCU851985 OMQ851985 OWM851985 PGI851985 PQE851985 QAA851985 QJW851985 QTS851985 RDO851985 RNK851985 RXG851985 SHC851985 SQY851985 TAU851985 TKQ851985 TUM851985 UEI851985 UOE851985 UYA851985 VHW851985 VRS851985 WBO851985 WLK851985 WVG851985 I917521 IU917521 SQ917521 ACM917521 AMI917521 AWE917521 BGA917521 BPW917521 BZS917521 CJO917521 CTK917521 DDG917521 DNC917521 DWY917521 EGU917521 EQQ917521 FAM917521 FKI917521 FUE917521 GEA917521 GNW917521 GXS917521 HHO917521 HRK917521 IBG917521 ILC917521 IUY917521 JEU917521 JOQ917521 JYM917521 KII917521 KSE917521 LCA917521 LLW917521 LVS917521 MFO917521 MPK917521 MZG917521 NJC917521 NSY917521 OCU917521 OMQ917521 OWM917521 PGI917521 PQE917521 QAA917521 QJW917521 QTS917521 RDO917521 RNK917521 RXG917521 SHC917521 SQY917521 TAU917521 TKQ917521 TUM917521 UEI917521 UOE917521 UYA917521 VHW917521 VRS917521 WBO917521 WLK917521 WVG917521 I983057 IU983057 SQ983057 ACM983057 AMI983057 AWE983057 BGA983057 BPW983057 BZS983057 CJO983057 CTK983057 DDG983057 DNC983057 DWY983057 EGU983057 EQQ983057 FAM983057 FKI983057 FUE983057 GEA983057 GNW983057 GXS983057 HHO983057 HRK983057 IBG983057 ILC983057 IUY983057 JEU983057 JOQ983057 JYM983057 KII983057 KSE983057 LCA983057 LLW983057 LVS983057 MFO983057 MPK983057 MZG983057 NJC983057 NSY983057 OCU983057 OMQ983057 OWM983057 PGI983057 PQE983057 QAA983057 QJW983057 QTS983057 RDO983057 RNK983057 RXG983057 SHC983057 SQY983057 TAU983057 TKQ983057 TUM983057 UEI983057 UOE983057 UYA983057 VHW983057 VRS983057 WBO983057 WLK983057" xr:uid="{BAD7BABE-E8A7-425D-90CB-9F32917407C2}">
      <formula1>Taip</formula1>
    </dataValidation>
    <dataValidation type="list" allowBlank="1" showInputMessage="1" showErrorMessage="1" sqref="G13:G26" xr:uid="{AE610BCF-E512-4E45-9549-EFC73643E173}">
      <formula1>"Terminuota, Neterminuota"</formula1>
    </dataValidation>
    <dataValidation type="list" allowBlank="1" showInputMessage="1" showErrorMessage="1" sqref="P13:P26" xr:uid="{D40FC83C-CFC7-4B38-89AA-4B7295421010}">
      <formula1>"5,6"</formula1>
    </dataValidation>
  </dataValidations>
  <hyperlinks>
    <hyperlink ref="B33" r:id="rId1" xr:uid="{F6F756AB-A80A-40B2-AFD2-473FA70E82E1}"/>
    <hyperlink ref="B35" r:id="rId2" xr:uid="{F557A35D-339F-4713-A1E6-7CC258A7ABE9}"/>
    <hyperlink ref="B37" r:id="rId3" xr:uid="{10DA4A0B-5F8F-436C-A2CF-157AA7619727}"/>
    <hyperlink ref="B31" r:id="rId4" xr:uid="{754AF0FC-EA77-4EDD-BA0D-D5442BC8CF07}"/>
  </hyperlinks>
  <pageMargins left="0.23622047244094491" right="0.75" top="0.23622047244094491" bottom="0.27559055118110237" header="0.19685039370078741" footer="0.23622047244094491"/>
  <pageSetup paperSize="9" scale="46" fitToHeight="0" orientation="landscape" cellComments="asDisplayed" r:id="rId5"/>
  <headerFooter alignWithMargins="0"/>
  <legacyDrawing r:id="rId6"/>
  <extLst>
    <ext xmlns:x14="http://schemas.microsoft.com/office/spreadsheetml/2009/9/main" uri="{CCE6A557-97BC-4b89-ADB6-D9C93CAAB3DF}">
      <x14:dataValidations xmlns:xm="http://schemas.microsoft.com/office/excel/2006/main" count="1">
        <x14:dataValidation type="list" allowBlank="1" showInputMessage="1" showErrorMessage="1" errorTitle="Dėmesio!" error="Galimos pasirinkti reikšmės nuo 28 iki 58." xr:uid="{C05EA0A9-59A5-4502-A412-BC5CCA092743}">
          <x14:formula1>
            <xm:f>'Atostogų išmokų FN'!$D$6:$AH$6</xm:f>
          </x14:formula1>
          <xm:sqref>Q13:Q26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948BE-C232-4FC5-BCFE-1DD44758491B}">
  <sheetPr>
    <tabColor theme="3" tint="0.59999389629810485"/>
  </sheetPr>
  <dimension ref="A1:IV47"/>
  <sheetViews>
    <sheetView workbookViewId="0">
      <selection activeCell="L13" sqref="L13"/>
    </sheetView>
  </sheetViews>
  <sheetFormatPr defaultRowHeight="13" x14ac:dyDescent="0.3"/>
  <cols>
    <col min="1" max="1" width="2" style="69" customWidth="1"/>
    <col min="2" max="2" width="8.6640625" style="69" customWidth="1"/>
    <col min="3" max="4" width="12.109375" style="69" customWidth="1"/>
    <col min="5" max="5" width="21.77734375" style="69" customWidth="1"/>
    <col min="6" max="6" width="12.77734375" style="69" customWidth="1"/>
    <col min="7" max="7" width="15.6640625" style="69" customWidth="1"/>
    <col min="8" max="8" width="20.109375" style="69" customWidth="1"/>
    <col min="9" max="9" width="15.6640625" style="69" customWidth="1"/>
    <col min="10" max="10" width="14.109375" style="69" customWidth="1"/>
    <col min="11" max="11" width="13.33203125" style="69" customWidth="1"/>
    <col min="12" max="12" width="14.44140625" style="69" customWidth="1"/>
    <col min="13" max="13" width="15" style="69" customWidth="1"/>
    <col min="14" max="14" width="17.44140625" style="69" customWidth="1"/>
    <col min="15" max="15" width="16.6640625" style="69" customWidth="1"/>
    <col min="16" max="16" width="12.6640625" style="69" customWidth="1"/>
    <col min="17" max="17" width="13" style="69" customWidth="1"/>
    <col min="18" max="18" width="15" style="69" customWidth="1"/>
    <col min="19" max="20" width="16.6640625" style="69" customWidth="1"/>
    <col min="21" max="21" width="15.6640625" style="69" customWidth="1"/>
    <col min="22" max="22" width="60.109375" style="69" customWidth="1"/>
    <col min="23" max="23" width="8.77734375" style="69"/>
    <col min="24" max="24" width="20.6640625" style="69" customWidth="1"/>
    <col min="25" max="25" width="21.6640625" style="69" customWidth="1"/>
    <col min="26" max="251" width="8.77734375" style="69"/>
    <col min="252" max="252" width="12.109375" style="69" customWidth="1"/>
    <col min="253" max="253" width="30" style="69" customWidth="1"/>
    <col min="254" max="254" width="24.44140625" style="69" customWidth="1"/>
    <col min="255" max="255" width="17.109375" style="69" customWidth="1"/>
    <col min="256" max="256" width="15.33203125" style="69" customWidth="1"/>
    <col min="257" max="257" width="13.44140625" style="69" customWidth="1"/>
    <col min="258" max="259" width="12.6640625" style="69" customWidth="1"/>
    <col min="260" max="260" width="15" style="69" customWidth="1"/>
    <col min="261" max="261" width="16.6640625" style="69" customWidth="1"/>
    <col min="262" max="262" width="16.109375" style="69" customWidth="1"/>
    <col min="263" max="263" width="15.44140625" style="69" customWidth="1"/>
    <col min="264" max="264" width="15.6640625" style="69" customWidth="1"/>
    <col min="265" max="265" width="19.44140625" style="69" customWidth="1"/>
    <col min="266" max="266" width="15.6640625" style="69" customWidth="1"/>
    <col min="267" max="267" width="14.33203125" style="69" customWidth="1"/>
    <col min="268" max="268" width="15.6640625" style="69" customWidth="1"/>
    <col min="269" max="269" width="17.6640625" style="69" customWidth="1"/>
    <col min="270" max="270" width="19.6640625" style="69" customWidth="1"/>
    <col min="271" max="271" width="14.44140625" style="69" customWidth="1"/>
    <col min="272" max="507" width="8.77734375" style="69"/>
    <col min="508" max="508" width="12.109375" style="69" customWidth="1"/>
    <col min="509" max="509" width="30" style="69" customWidth="1"/>
    <col min="510" max="510" width="24.44140625" style="69" customWidth="1"/>
    <col min="511" max="511" width="17.109375" style="69" customWidth="1"/>
    <col min="512" max="512" width="15.33203125" style="69" customWidth="1"/>
    <col min="513" max="513" width="13.44140625" style="69" customWidth="1"/>
    <col min="514" max="515" width="12.6640625" style="69" customWidth="1"/>
    <col min="516" max="516" width="15" style="69" customWidth="1"/>
    <col min="517" max="517" width="16.6640625" style="69" customWidth="1"/>
    <col min="518" max="518" width="16.109375" style="69" customWidth="1"/>
    <col min="519" max="519" width="15.44140625" style="69" customWidth="1"/>
    <col min="520" max="520" width="15.6640625" style="69" customWidth="1"/>
    <col min="521" max="521" width="19.44140625" style="69" customWidth="1"/>
    <col min="522" max="522" width="15.6640625" style="69" customWidth="1"/>
    <col min="523" max="523" width="14.33203125" style="69" customWidth="1"/>
    <col min="524" max="524" width="15.6640625" style="69" customWidth="1"/>
    <col min="525" max="525" width="17.6640625" style="69" customWidth="1"/>
    <col min="526" max="526" width="19.6640625" style="69" customWidth="1"/>
    <col min="527" max="527" width="14.44140625" style="69" customWidth="1"/>
    <col min="528" max="763" width="8.77734375" style="69"/>
    <col min="764" max="764" width="12.109375" style="69" customWidth="1"/>
    <col min="765" max="765" width="30" style="69" customWidth="1"/>
    <col min="766" max="766" width="24.44140625" style="69" customWidth="1"/>
    <col min="767" max="767" width="17.109375" style="69" customWidth="1"/>
    <col min="768" max="768" width="15.33203125" style="69" customWidth="1"/>
    <col min="769" max="769" width="13.44140625" style="69" customWidth="1"/>
    <col min="770" max="771" width="12.6640625" style="69" customWidth="1"/>
    <col min="772" max="772" width="15" style="69" customWidth="1"/>
    <col min="773" max="773" width="16.6640625" style="69" customWidth="1"/>
    <col min="774" max="774" width="16.109375" style="69" customWidth="1"/>
    <col min="775" max="775" width="15.44140625" style="69" customWidth="1"/>
    <col min="776" max="776" width="15.6640625" style="69" customWidth="1"/>
    <col min="777" max="777" width="19.44140625" style="69" customWidth="1"/>
    <col min="778" max="778" width="15.6640625" style="69" customWidth="1"/>
    <col min="779" max="779" width="14.33203125" style="69" customWidth="1"/>
    <col min="780" max="780" width="15.6640625" style="69" customWidth="1"/>
    <col min="781" max="781" width="17.6640625" style="69" customWidth="1"/>
    <col min="782" max="782" width="19.6640625" style="69" customWidth="1"/>
    <col min="783" max="783" width="14.44140625" style="69" customWidth="1"/>
    <col min="784" max="1019" width="8.77734375" style="69"/>
    <col min="1020" max="1020" width="12.109375" style="69" customWidth="1"/>
    <col min="1021" max="1021" width="30" style="69" customWidth="1"/>
    <col min="1022" max="1022" width="24.44140625" style="69" customWidth="1"/>
    <col min="1023" max="1023" width="17.109375" style="69" customWidth="1"/>
    <col min="1024" max="1024" width="15.33203125" style="69" customWidth="1"/>
    <col min="1025" max="1025" width="13.44140625" style="69" customWidth="1"/>
    <col min="1026" max="1027" width="12.6640625" style="69" customWidth="1"/>
    <col min="1028" max="1028" width="15" style="69" customWidth="1"/>
    <col min="1029" max="1029" width="16.6640625" style="69" customWidth="1"/>
    <col min="1030" max="1030" width="16.109375" style="69" customWidth="1"/>
    <col min="1031" max="1031" width="15.44140625" style="69" customWidth="1"/>
    <col min="1032" max="1032" width="15.6640625" style="69" customWidth="1"/>
    <col min="1033" max="1033" width="19.44140625" style="69" customWidth="1"/>
    <col min="1034" max="1034" width="15.6640625" style="69" customWidth="1"/>
    <col min="1035" max="1035" width="14.33203125" style="69" customWidth="1"/>
    <col min="1036" max="1036" width="15.6640625" style="69" customWidth="1"/>
    <col min="1037" max="1037" width="17.6640625" style="69" customWidth="1"/>
    <col min="1038" max="1038" width="19.6640625" style="69" customWidth="1"/>
    <col min="1039" max="1039" width="14.44140625" style="69" customWidth="1"/>
    <col min="1040" max="1275" width="8.77734375" style="69"/>
    <col min="1276" max="1276" width="12.109375" style="69" customWidth="1"/>
    <col min="1277" max="1277" width="30" style="69" customWidth="1"/>
    <col min="1278" max="1278" width="24.44140625" style="69" customWidth="1"/>
    <col min="1279" max="1279" width="17.109375" style="69" customWidth="1"/>
    <col min="1280" max="1280" width="15.33203125" style="69" customWidth="1"/>
    <col min="1281" max="1281" width="13.44140625" style="69" customWidth="1"/>
    <col min="1282" max="1283" width="12.6640625" style="69" customWidth="1"/>
    <col min="1284" max="1284" width="15" style="69" customWidth="1"/>
    <col min="1285" max="1285" width="16.6640625" style="69" customWidth="1"/>
    <col min="1286" max="1286" width="16.109375" style="69" customWidth="1"/>
    <col min="1287" max="1287" width="15.44140625" style="69" customWidth="1"/>
    <col min="1288" max="1288" width="15.6640625" style="69" customWidth="1"/>
    <col min="1289" max="1289" width="19.44140625" style="69" customWidth="1"/>
    <col min="1290" max="1290" width="15.6640625" style="69" customWidth="1"/>
    <col min="1291" max="1291" width="14.33203125" style="69" customWidth="1"/>
    <col min="1292" max="1292" width="15.6640625" style="69" customWidth="1"/>
    <col min="1293" max="1293" width="17.6640625" style="69" customWidth="1"/>
    <col min="1294" max="1294" width="19.6640625" style="69" customWidth="1"/>
    <col min="1295" max="1295" width="14.44140625" style="69" customWidth="1"/>
    <col min="1296" max="1531" width="8.77734375" style="69"/>
    <col min="1532" max="1532" width="12.109375" style="69" customWidth="1"/>
    <col min="1533" max="1533" width="30" style="69" customWidth="1"/>
    <col min="1534" max="1534" width="24.44140625" style="69" customWidth="1"/>
    <col min="1535" max="1535" width="17.109375" style="69" customWidth="1"/>
    <col min="1536" max="1536" width="15.33203125" style="69" customWidth="1"/>
    <col min="1537" max="1537" width="13.44140625" style="69" customWidth="1"/>
    <col min="1538" max="1539" width="12.6640625" style="69" customWidth="1"/>
    <col min="1540" max="1540" width="15" style="69" customWidth="1"/>
    <col min="1541" max="1541" width="16.6640625" style="69" customWidth="1"/>
    <col min="1542" max="1542" width="16.109375" style="69" customWidth="1"/>
    <col min="1543" max="1543" width="15.44140625" style="69" customWidth="1"/>
    <col min="1544" max="1544" width="15.6640625" style="69" customWidth="1"/>
    <col min="1545" max="1545" width="19.44140625" style="69" customWidth="1"/>
    <col min="1546" max="1546" width="15.6640625" style="69" customWidth="1"/>
    <col min="1547" max="1547" width="14.33203125" style="69" customWidth="1"/>
    <col min="1548" max="1548" width="15.6640625" style="69" customWidth="1"/>
    <col min="1549" max="1549" width="17.6640625" style="69" customWidth="1"/>
    <col min="1550" max="1550" width="19.6640625" style="69" customWidth="1"/>
    <col min="1551" max="1551" width="14.44140625" style="69" customWidth="1"/>
    <col min="1552" max="1787" width="8.77734375" style="69"/>
    <col min="1788" max="1788" width="12.109375" style="69" customWidth="1"/>
    <col min="1789" max="1789" width="30" style="69" customWidth="1"/>
    <col min="1790" max="1790" width="24.44140625" style="69" customWidth="1"/>
    <col min="1791" max="1791" width="17.109375" style="69" customWidth="1"/>
    <col min="1792" max="1792" width="15.33203125" style="69" customWidth="1"/>
    <col min="1793" max="1793" width="13.44140625" style="69" customWidth="1"/>
    <col min="1794" max="1795" width="12.6640625" style="69" customWidth="1"/>
    <col min="1796" max="1796" width="15" style="69" customWidth="1"/>
    <col min="1797" max="1797" width="16.6640625" style="69" customWidth="1"/>
    <col min="1798" max="1798" width="16.109375" style="69" customWidth="1"/>
    <col min="1799" max="1799" width="15.44140625" style="69" customWidth="1"/>
    <col min="1800" max="1800" width="15.6640625" style="69" customWidth="1"/>
    <col min="1801" max="1801" width="19.44140625" style="69" customWidth="1"/>
    <col min="1802" max="1802" width="15.6640625" style="69" customWidth="1"/>
    <col min="1803" max="1803" width="14.33203125" style="69" customWidth="1"/>
    <col min="1804" max="1804" width="15.6640625" style="69" customWidth="1"/>
    <col min="1805" max="1805" width="17.6640625" style="69" customWidth="1"/>
    <col min="1806" max="1806" width="19.6640625" style="69" customWidth="1"/>
    <col min="1807" max="1807" width="14.44140625" style="69" customWidth="1"/>
    <col min="1808" max="2043" width="8.77734375" style="69"/>
    <col min="2044" max="2044" width="12.109375" style="69" customWidth="1"/>
    <col min="2045" max="2045" width="30" style="69" customWidth="1"/>
    <col min="2046" max="2046" width="24.44140625" style="69" customWidth="1"/>
    <col min="2047" max="2047" width="17.109375" style="69" customWidth="1"/>
    <col min="2048" max="2048" width="15.33203125" style="69" customWidth="1"/>
    <col min="2049" max="2049" width="13.44140625" style="69" customWidth="1"/>
    <col min="2050" max="2051" width="12.6640625" style="69" customWidth="1"/>
    <col min="2052" max="2052" width="15" style="69" customWidth="1"/>
    <col min="2053" max="2053" width="16.6640625" style="69" customWidth="1"/>
    <col min="2054" max="2054" width="16.109375" style="69" customWidth="1"/>
    <col min="2055" max="2055" width="15.44140625" style="69" customWidth="1"/>
    <col min="2056" max="2056" width="15.6640625" style="69" customWidth="1"/>
    <col min="2057" max="2057" width="19.44140625" style="69" customWidth="1"/>
    <col min="2058" max="2058" width="15.6640625" style="69" customWidth="1"/>
    <col min="2059" max="2059" width="14.33203125" style="69" customWidth="1"/>
    <col min="2060" max="2060" width="15.6640625" style="69" customWidth="1"/>
    <col min="2061" max="2061" width="17.6640625" style="69" customWidth="1"/>
    <col min="2062" max="2062" width="19.6640625" style="69" customWidth="1"/>
    <col min="2063" max="2063" width="14.44140625" style="69" customWidth="1"/>
    <col min="2064" max="2299" width="8.77734375" style="69"/>
    <col min="2300" max="2300" width="12.109375" style="69" customWidth="1"/>
    <col min="2301" max="2301" width="30" style="69" customWidth="1"/>
    <col min="2302" max="2302" width="24.44140625" style="69" customWidth="1"/>
    <col min="2303" max="2303" width="17.109375" style="69" customWidth="1"/>
    <col min="2304" max="2304" width="15.33203125" style="69" customWidth="1"/>
    <col min="2305" max="2305" width="13.44140625" style="69" customWidth="1"/>
    <col min="2306" max="2307" width="12.6640625" style="69" customWidth="1"/>
    <col min="2308" max="2308" width="15" style="69" customWidth="1"/>
    <col min="2309" max="2309" width="16.6640625" style="69" customWidth="1"/>
    <col min="2310" max="2310" width="16.109375" style="69" customWidth="1"/>
    <col min="2311" max="2311" width="15.44140625" style="69" customWidth="1"/>
    <col min="2312" max="2312" width="15.6640625" style="69" customWidth="1"/>
    <col min="2313" max="2313" width="19.44140625" style="69" customWidth="1"/>
    <col min="2314" max="2314" width="15.6640625" style="69" customWidth="1"/>
    <col min="2315" max="2315" width="14.33203125" style="69" customWidth="1"/>
    <col min="2316" max="2316" width="15.6640625" style="69" customWidth="1"/>
    <col min="2317" max="2317" width="17.6640625" style="69" customWidth="1"/>
    <col min="2318" max="2318" width="19.6640625" style="69" customWidth="1"/>
    <col min="2319" max="2319" width="14.44140625" style="69" customWidth="1"/>
    <col min="2320" max="2555" width="8.77734375" style="69"/>
    <col min="2556" max="2556" width="12.109375" style="69" customWidth="1"/>
    <col min="2557" max="2557" width="30" style="69" customWidth="1"/>
    <col min="2558" max="2558" width="24.44140625" style="69" customWidth="1"/>
    <col min="2559" max="2559" width="17.109375" style="69" customWidth="1"/>
    <col min="2560" max="2560" width="15.33203125" style="69" customWidth="1"/>
    <col min="2561" max="2561" width="13.44140625" style="69" customWidth="1"/>
    <col min="2562" max="2563" width="12.6640625" style="69" customWidth="1"/>
    <col min="2564" max="2564" width="15" style="69" customWidth="1"/>
    <col min="2565" max="2565" width="16.6640625" style="69" customWidth="1"/>
    <col min="2566" max="2566" width="16.109375" style="69" customWidth="1"/>
    <col min="2567" max="2567" width="15.44140625" style="69" customWidth="1"/>
    <col min="2568" max="2568" width="15.6640625" style="69" customWidth="1"/>
    <col min="2569" max="2569" width="19.44140625" style="69" customWidth="1"/>
    <col min="2570" max="2570" width="15.6640625" style="69" customWidth="1"/>
    <col min="2571" max="2571" width="14.33203125" style="69" customWidth="1"/>
    <col min="2572" max="2572" width="15.6640625" style="69" customWidth="1"/>
    <col min="2573" max="2573" width="17.6640625" style="69" customWidth="1"/>
    <col min="2574" max="2574" width="19.6640625" style="69" customWidth="1"/>
    <col min="2575" max="2575" width="14.44140625" style="69" customWidth="1"/>
    <col min="2576" max="2811" width="8.77734375" style="69"/>
    <col min="2812" max="2812" width="12.109375" style="69" customWidth="1"/>
    <col min="2813" max="2813" width="30" style="69" customWidth="1"/>
    <col min="2814" max="2814" width="24.44140625" style="69" customWidth="1"/>
    <col min="2815" max="2815" width="17.109375" style="69" customWidth="1"/>
    <col min="2816" max="2816" width="15.33203125" style="69" customWidth="1"/>
    <col min="2817" max="2817" width="13.44140625" style="69" customWidth="1"/>
    <col min="2818" max="2819" width="12.6640625" style="69" customWidth="1"/>
    <col min="2820" max="2820" width="15" style="69" customWidth="1"/>
    <col min="2821" max="2821" width="16.6640625" style="69" customWidth="1"/>
    <col min="2822" max="2822" width="16.109375" style="69" customWidth="1"/>
    <col min="2823" max="2823" width="15.44140625" style="69" customWidth="1"/>
    <col min="2824" max="2824" width="15.6640625" style="69" customWidth="1"/>
    <col min="2825" max="2825" width="19.44140625" style="69" customWidth="1"/>
    <col min="2826" max="2826" width="15.6640625" style="69" customWidth="1"/>
    <col min="2827" max="2827" width="14.33203125" style="69" customWidth="1"/>
    <col min="2828" max="2828" width="15.6640625" style="69" customWidth="1"/>
    <col min="2829" max="2829" width="17.6640625" style="69" customWidth="1"/>
    <col min="2830" max="2830" width="19.6640625" style="69" customWidth="1"/>
    <col min="2831" max="2831" width="14.44140625" style="69" customWidth="1"/>
    <col min="2832" max="3067" width="8.77734375" style="69"/>
    <col min="3068" max="3068" width="12.109375" style="69" customWidth="1"/>
    <col min="3069" max="3069" width="30" style="69" customWidth="1"/>
    <col min="3070" max="3070" width="24.44140625" style="69" customWidth="1"/>
    <col min="3071" max="3071" width="17.109375" style="69" customWidth="1"/>
    <col min="3072" max="3072" width="15.33203125" style="69" customWidth="1"/>
    <col min="3073" max="3073" width="13.44140625" style="69" customWidth="1"/>
    <col min="3074" max="3075" width="12.6640625" style="69" customWidth="1"/>
    <col min="3076" max="3076" width="15" style="69" customWidth="1"/>
    <col min="3077" max="3077" width="16.6640625" style="69" customWidth="1"/>
    <col min="3078" max="3078" width="16.109375" style="69" customWidth="1"/>
    <col min="3079" max="3079" width="15.44140625" style="69" customWidth="1"/>
    <col min="3080" max="3080" width="15.6640625" style="69" customWidth="1"/>
    <col min="3081" max="3081" width="19.44140625" style="69" customWidth="1"/>
    <col min="3082" max="3082" width="15.6640625" style="69" customWidth="1"/>
    <col min="3083" max="3083" width="14.33203125" style="69" customWidth="1"/>
    <col min="3084" max="3084" width="15.6640625" style="69" customWidth="1"/>
    <col min="3085" max="3085" width="17.6640625" style="69" customWidth="1"/>
    <col min="3086" max="3086" width="19.6640625" style="69" customWidth="1"/>
    <col min="3087" max="3087" width="14.44140625" style="69" customWidth="1"/>
    <col min="3088" max="3323" width="8.77734375" style="69"/>
    <col min="3324" max="3324" width="12.109375" style="69" customWidth="1"/>
    <col min="3325" max="3325" width="30" style="69" customWidth="1"/>
    <col min="3326" max="3326" width="24.44140625" style="69" customWidth="1"/>
    <col min="3327" max="3327" width="17.109375" style="69" customWidth="1"/>
    <col min="3328" max="3328" width="15.33203125" style="69" customWidth="1"/>
    <col min="3329" max="3329" width="13.44140625" style="69" customWidth="1"/>
    <col min="3330" max="3331" width="12.6640625" style="69" customWidth="1"/>
    <col min="3332" max="3332" width="15" style="69" customWidth="1"/>
    <col min="3333" max="3333" width="16.6640625" style="69" customWidth="1"/>
    <col min="3334" max="3334" width="16.109375" style="69" customWidth="1"/>
    <col min="3335" max="3335" width="15.44140625" style="69" customWidth="1"/>
    <col min="3336" max="3336" width="15.6640625" style="69" customWidth="1"/>
    <col min="3337" max="3337" width="19.44140625" style="69" customWidth="1"/>
    <col min="3338" max="3338" width="15.6640625" style="69" customWidth="1"/>
    <col min="3339" max="3339" width="14.33203125" style="69" customWidth="1"/>
    <col min="3340" max="3340" width="15.6640625" style="69" customWidth="1"/>
    <col min="3341" max="3341" width="17.6640625" style="69" customWidth="1"/>
    <col min="3342" max="3342" width="19.6640625" style="69" customWidth="1"/>
    <col min="3343" max="3343" width="14.44140625" style="69" customWidth="1"/>
    <col min="3344" max="3579" width="8.77734375" style="69"/>
    <col min="3580" max="3580" width="12.109375" style="69" customWidth="1"/>
    <col min="3581" max="3581" width="30" style="69" customWidth="1"/>
    <col min="3582" max="3582" width="24.44140625" style="69" customWidth="1"/>
    <col min="3583" max="3583" width="17.109375" style="69" customWidth="1"/>
    <col min="3584" max="3584" width="15.33203125" style="69" customWidth="1"/>
    <col min="3585" max="3585" width="13.44140625" style="69" customWidth="1"/>
    <col min="3586" max="3587" width="12.6640625" style="69" customWidth="1"/>
    <col min="3588" max="3588" width="15" style="69" customWidth="1"/>
    <col min="3589" max="3589" width="16.6640625" style="69" customWidth="1"/>
    <col min="3590" max="3590" width="16.109375" style="69" customWidth="1"/>
    <col min="3591" max="3591" width="15.44140625" style="69" customWidth="1"/>
    <col min="3592" max="3592" width="15.6640625" style="69" customWidth="1"/>
    <col min="3593" max="3593" width="19.44140625" style="69" customWidth="1"/>
    <col min="3594" max="3594" width="15.6640625" style="69" customWidth="1"/>
    <col min="3595" max="3595" width="14.33203125" style="69" customWidth="1"/>
    <col min="3596" max="3596" width="15.6640625" style="69" customWidth="1"/>
    <col min="3597" max="3597" width="17.6640625" style="69" customWidth="1"/>
    <col min="3598" max="3598" width="19.6640625" style="69" customWidth="1"/>
    <col min="3599" max="3599" width="14.44140625" style="69" customWidth="1"/>
    <col min="3600" max="3835" width="8.77734375" style="69"/>
    <col min="3836" max="3836" width="12.109375" style="69" customWidth="1"/>
    <col min="3837" max="3837" width="30" style="69" customWidth="1"/>
    <col min="3838" max="3838" width="24.44140625" style="69" customWidth="1"/>
    <col min="3839" max="3839" width="17.109375" style="69" customWidth="1"/>
    <col min="3840" max="3840" width="15.33203125" style="69" customWidth="1"/>
    <col min="3841" max="3841" width="13.44140625" style="69" customWidth="1"/>
    <col min="3842" max="3843" width="12.6640625" style="69" customWidth="1"/>
    <col min="3844" max="3844" width="15" style="69" customWidth="1"/>
    <col min="3845" max="3845" width="16.6640625" style="69" customWidth="1"/>
    <col min="3846" max="3846" width="16.109375" style="69" customWidth="1"/>
    <col min="3847" max="3847" width="15.44140625" style="69" customWidth="1"/>
    <col min="3848" max="3848" width="15.6640625" style="69" customWidth="1"/>
    <col min="3849" max="3849" width="19.44140625" style="69" customWidth="1"/>
    <col min="3850" max="3850" width="15.6640625" style="69" customWidth="1"/>
    <col min="3851" max="3851" width="14.33203125" style="69" customWidth="1"/>
    <col min="3852" max="3852" width="15.6640625" style="69" customWidth="1"/>
    <col min="3853" max="3853" width="17.6640625" style="69" customWidth="1"/>
    <col min="3854" max="3854" width="19.6640625" style="69" customWidth="1"/>
    <col min="3855" max="3855" width="14.44140625" style="69" customWidth="1"/>
    <col min="3856" max="4091" width="8.77734375" style="69"/>
    <col min="4092" max="4092" width="12.109375" style="69" customWidth="1"/>
    <col min="4093" max="4093" width="30" style="69" customWidth="1"/>
    <col min="4094" max="4094" width="24.44140625" style="69" customWidth="1"/>
    <col min="4095" max="4095" width="17.109375" style="69" customWidth="1"/>
    <col min="4096" max="4096" width="15.33203125" style="69" customWidth="1"/>
    <col min="4097" max="4097" width="13.44140625" style="69" customWidth="1"/>
    <col min="4098" max="4099" width="12.6640625" style="69" customWidth="1"/>
    <col min="4100" max="4100" width="15" style="69" customWidth="1"/>
    <col min="4101" max="4101" width="16.6640625" style="69" customWidth="1"/>
    <col min="4102" max="4102" width="16.109375" style="69" customWidth="1"/>
    <col min="4103" max="4103" width="15.44140625" style="69" customWidth="1"/>
    <col min="4104" max="4104" width="15.6640625" style="69" customWidth="1"/>
    <col min="4105" max="4105" width="19.44140625" style="69" customWidth="1"/>
    <col min="4106" max="4106" width="15.6640625" style="69" customWidth="1"/>
    <col min="4107" max="4107" width="14.33203125" style="69" customWidth="1"/>
    <col min="4108" max="4108" width="15.6640625" style="69" customWidth="1"/>
    <col min="4109" max="4109" width="17.6640625" style="69" customWidth="1"/>
    <col min="4110" max="4110" width="19.6640625" style="69" customWidth="1"/>
    <col min="4111" max="4111" width="14.44140625" style="69" customWidth="1"/>
    <col min="4112" max="4347" width="8.77734375" style="69"/>
    <col min="4348" max="4348" width="12.109375" style="69" customWidth="1"/>
    <col min="4349" max="4349" width="30" style="69" customWidth="1"/>
    <col min="4350" max="4350" width="24.44140625" style="69" customWidth="1"/>
    <col min="4351" max="4351" width="17.109375" style="69" customWidth="1"/>
    <col min="4352" max="4352" width="15.33203125" style="69" customWidth="1"/>
    <col min="4353" max="4353" width="13.44140625" style="69" customWidth="1"/>
    <col min="4354" max="4355" width="12.6640625" style="69" customWidth="1"/>
    <col min="4356" max="4356" width="15" style="69" customWidth="1"/>
    <col min="4357" max="4357" width="16.6640625" style="69" customWidth="1"/>
    <col min="4358" max="4358" width="16.109375" style="69" customWidth="1"/>
    <col min="4359" max="4359" width="15.44140625" style="69" customWidth="1"/>
    <col min="4360" max="4360" width="15.6640625" style="69" customWidth="1"/>
    <col min="4361" max="4361" width="19.44140625" style="69" customWidth="1"/>
    <col min="4362" max="4362" width="15.6640625" style="69" customWidth="1"/>
    <col min="4363" max="4363" width="14.33203125" style="69" customWidth="1"/>
    <col min="4364" max="4364" width="15.6640625" style="69" customWidth="1"/>
    <col min="4365" max="4365" width="17.6640625" style="69" customWidth="1"/>
    <col min="4366" max="4366" width="19.6640625" style="69" customWidth="1"/>
    <col min="4367" max="4367" width="14.44140625" style="69" customWidth="1"/>
    <col min="4368" max="4603" width="8.77734375" style="69"/>
    <col min="4604" max="4604" width="12.109375" style="69" customWidth="1"/>
    <col min="4605" max="4605" width="30" style="69" customWidth="1"/>
    <col min="4606" max="4606" width="24.44140625" style="69" customWidth="1"/>
    <col min="4607" max="4607" width="17.109375" style="69" customWidth="1"/>
    <col min="4608" max="4608" width="15.33203125" style="69" customWidth="1"/>
    <col min="4609" max="4609" width="13.44140625" style="69" customWidth="1"/>
    <col min="4610" max="4611" width="12.6640625" style="69" customWidth="1"/>
    <col min="4612" max="4612" width="15" style="69" customWidth="1"/>
    <col min="4613" max="4613" width="16.6640625" style="69" customWidth="1"/>
    <col min="4614" max="4614" width="16.109375" style="69" customWidth="1"/>
    <col min="4615" max="4615" width="15.44140625" style="69" customWidth="1"/>
    <col min="4616" max="4616" width="15.6640625" style="69" customWidth="1"/>
    <col min="4617" max="4617" width="19.44140625" style="69" customWidth="1"/>
    <col min="4618" max="4618" width="15.6640625" style="69" customWidth="1"/>
    <col min="4619" max="4619" width="14.33203125" style="69" customWidth="1"/>
    <col min="4620" max="4620" width="15.6640625" style="69" customWidth="1"/>
    <col min="4621" max="4621" width="17.6640625" style="69" customWidth="1"/>
    <col min="4622" max="4622" width="19.6640625" style="69" customWidth="1"/>
    <col min="4623" max="4623" width="14.44140625" style="69" customWidth="1"/>
    <col min="4624" max="4859" width="8.77734375" style="69"/>
    <col min="4860" max="4860" width="12.109375" style="69" customWidth="1"/>
    <col min="4861" max="4861" width="30" style="69" customWidth="1"/>
    <col min="4862" max="4862" width="24.44140625" style="69" customWidth="1"/>
    <col min="4863" max="4863" width="17.109375" style="69" customWidth="1"/>
    <col min="4864" max="4864" width="15.33203125" style="69" customWidth="1"/>
    <col min="4865" max="4865" width="13.44140625" style="69" customWidth="1"/>
    <col min="4866" max="4867" width="12.6640625" style="69" customWidth="1"/>
    <col min="4868" max="4868" width="15" style="69" customWidth="1"/>
    <col min="4869" max="4869" width="16.6640625" style="69" customWidth="1"/>
    <col min="4870" max="4870" width="16.109375" style="69" customWidth="1"/>
    <col min="4871" max="4871" width="15.44140625" style="69" customWidth="1"/>
    <col min="4872" max="4872" width="15.6640625" style="69" customWidth="1"/>
    <col min="4873" max="4873" width="19.44140625" style="69" customWidth="1"/>
    <col min="4874" max="4874" width="15.6640625" style="69" customWidth="1"/>
    <col min="4875" max="4875" width="14.33203125" style="69" customWidth="1"/>
    <col min="4876" max="4876" width="15.6640625" style="69" customWidth="1"/>
    <col min="4877" max="4877" width="17.6640625" style="69" customWidth="1"/>
    <col min="4878" max="4878" width="19.6640625" style="69" customWidth="1"/>
    <col min="4879" max="4879" width="14.44140625" style="69" customWidth="1"/>
    <col min="4880" max="5115" width="8.77734375" style="69"/>
    <col min="5116" max="5116" width="12.109375" style="69" customWidth="1"/>
    <col min="5117" max="5117" width="30" style="69" customWidth="1"/>
    <col min="5118" max="5118" width="24.44140625" style="69" customWidth="1"/>
    <col min="5119" max="5119" width="17.109375" style="69" customWidth="1"/>
    <col min="5120" max="5120" width="15.33203125" style="69" customWidth="1"/>
    <col min="5121" max="5121" width="13.44140625" style="69" customWidth="1"/>
    <col min="5122" max="5123" width="12.6640625" style="69" customWidth="1"/>
    <col min="5124" max="5124" width="15" style="69" customWidth="1"/>
    <col min="5125" max="5125" width="16.6640625" style="69" customWidth="1"/>
    <col min="5126" max="5126" width="16.109375" style="69" customWidth="1"/>
    <col min="5127" max="5127" width="15.44140625" style="69" customWidth="1"/>
    <col min="5128" max="5128" width="15.6640625" style="69" customWidth="1"/>
    <col min="5129" max="5129" width="19.44140625" style="69" customWidth="1"/>
    <col min="5130" max="5130" width="15.6640625" style="69" customWidth="1"/>
    <col min="5131" max="5131" width="14.33203125" style="69" customWidth="1"/>
    <col min="5132" max="5132" width="15.6640625" style="69" customWidth="1"/>
    <col min="5133" max="5133" width="17.6640625" style="69" customWidth="1"/>
    <col min="5134" max="5134" width="19.6640625" style="69" customWidth="1"/>
    <col min="5135" max="5135" width="14.44140625" style="69" customWidth="1"/>
    <col min="5136" max="5371" width="8.77734375" style="69"/>
    <col min="5372" max="5372" width="12.109375" style="69" customWidth="1"/>
    <col min="5373" max="5373" width="30" style="69" customWidth="1"/>
    <col min="5374" max="5374" width="24.44140625" style="69" customWidth="1"/>
    <col min="5375" max="5375" width="17.109375" style="69" customWidth="1"/>
    <col min="5376" max="5376" width="15.33203125" style="69" customWidth="1"/>
    <col min="5377" max="5377" width="13.44140625" style="69" customWidth="1"/>
    <col min="5378" max="5379" width="12.6640625" style="69" customWidth="1"/>
    <col min="5380" max="5380" width="15" style="69" customWidth="1"/>
    <col min="5381" max="5381" width="16.6640625" style="69" customWidth="1"/>
    <col min="5382" max="5382" width="16.109375" style="69" customWidth="1"/>
    <col min="5383" max="5383" width="15.44140625" style="69" customWidth="1"/>
    <col min="5384" max="5384" width="15.6640625" style="69" customWidth="1"/>
    <col min="5385" max="5385" width="19.44140625" style="69" customWidth="1"/>
    <col min="5386" max="5386" width="15.6640625" style="69" customWidth="1"/>
    <col min="5387" max="5387" width="14.33203125" style="69" customWidth="1"/>
    <col min="5388" max="5388" width="15.6640625" style="69" customWidth="1"/>
    <col min="5389" max="5389" width="17.6640625" style="69" customWidth="1"/>
    <col min="5390" max="5390" width="19.6640625" style="69" customWidth="1"/>
    <col min="5391" max="5391" width="14.44140625" style="69" customWidth="1"/>
    <col min="5392" max="5627" width="8.77734375" style="69"/>
    <col min="5628" max="5628" width="12.109375" style="69" customWidth="1"/>
    <col min="5629" max="5629" width="30" style="69" customWidth="1"/>
    <col min="5630" max="5630" width="24.44140625" style="69" customWidth="1"/>
    <col min="5631" max="5631" width="17.109375" style="69" customWidth="1"/>
    <col min="5632" max="5632" width="15.33203125" style="69" customWidth="1"/>
    <col min="5633" max="5633" width="13.44140625" style="69" customWidth="1"/>
    <col min="5634" max="5635" width="12.6640625" style="69" customWidth="1"/>
    <col min="5636" max="5636" width="15" style="69" customWidth="1"/>
    <col min="5637" max="5637" width="16.6640625" style="69" customWidth="1"/>
    <col min="5638" max="5638" width="16.109375" style="69" customWidth="1"/>
    <col min="5639" max="5639" width="15.44140625" style="69" customWidth="1"/>
    <col min="5640" max="5640" width="15.6640625" style="69" customWidth="1"/>
    <col min="5641" max="5641" width="19.44140625" style="69" customWidth="1"/>
    <col min="5642" max="5642" width="15.6640625" style="69" customWidth="1"/>
    <col min="5643" max="5643" width="14.33203125" style="69" customWidth="1"/>
    <col min="5644" max="5644" width="15.6640625" style="69" customWidth="1"/>
    <col min="5645" max="5645" width="17.6640625" style="69" customWidth="1"/>
    <col min="5646" max="5646" width="19.6640625" style="69" customWidth="1"/>
    <col min="5647" max="5647" width="14.44140625" style="69" customWidth="1"/>
    <col min="5648" max="5883" width="8.77734375" style="69"/>
    <col min="5884" max="5884" width="12.109375" style="69" customWidth="1"/>
    <col min="5885" max="5885" width="30" style="69" customWidth="1"/>
    <col min="5886" max="5886" width="24.44140625" style="69" customWidth="1"/>
    <col min="5887" max="5887" width="17.109375" style="69" customWidth="1"/>
    <col min="5888" max="5888" width="15.33203125" style="69" customWidth="1"/>
    <col min="5889" max="5889" width="13.44140625" style="69" customWidth="1"/>
    <col min="5890" max="5891" width="12.6640625" style="69" customWidth="1"/>
    <col min="5892" max="5892" width="15" style="69" customWidth="1"/>
    <col min="5893" max="5893" width="16.6640625" style="69" customWidth="1"/>
    <col min="5894" max="5894" width="16.109375" style="69" customWidth="1"/>
    <col min="5895" max="5895" width="15.44140625" style="69" customWidth="1"/>
    <col min="5896" max="5896" width="15.6640625" style="69" customWidth="1"/>
    <col min="5897" max="5897" width="19.44140625" style="69" customWidth="1"/>
    <col min="5898" max="5898" width="15.6640625" style="69" customWidth="1"/>
    <col min="5899" max="5899" width="14.33203125" style="69" customWidth="1"/>
    <col min="5900" max="5900" width="15.6640625" style="69" customWidth="1"/>
    <col min="5901" max="5901" width="17.6640625" style="69" customWidth="1"/>
    <col min="5902" max="5902" width="19.6640625" style="69" customWidth="1"/>
    <col min="5903" max="5903" width="14.44140625" style="69" customWidth="1"/>
    <col min="5904" max="6139" width="8.77734375" style="69"/>
    <col min="6140" max="6140" width="12.109375" style="69" customWidth="1"/>
    <col min="6141" max="6141" width="30" style="69" customWidth="1"/>
    <col min="6142" max="6142" width="24.44140625" style="69" customWidth="1"/>
    <col min="6143" max="6143" width="17.109375" style="69" customWidth="1"/>
    <col min="6144" max="6144" width="15.33203125" style="69" customWidth="1"/>
    <col min="6145" max="6145" width="13.44140625" style="69" customWidth="1"/>
    <col min="6146" max="6147" width="12.6640625" style="69" customWidth="1"/>
    <col min="6148" max="6148" width="15" style="69" customWidth="1"/>
    <col min="6149" max="6149" width="16.6640625" style="69" customWidth="1"/>
    <col min="6150" max="6150" width="16.109375" style="69" customWidth="1"/>
    <col min="6151" max="6151" width="15.44140625" style="69" customWidth="1"/>
    <col min="6152" max="6152" width="15.6640625" style="69" customWidth="1"/>
    <col min="6153" max="6153" width="19.44140625" style="69" customWidth="1"/>
    <col min="6154" max="6154" width="15.6640625" style="69" customWidth="1"/>
    <col min="6155" max="6155" width="14.33203125" style="69" customWidth="1"/>
    <col min="6156" max="6156" width="15.6640625" style="69" customWidth="1"/>
    <col min="6157" max="6157" width="17.6640625" style="69" customWidth="1"/>
    <col min="6158" max="6158" width="19.6640625" style="69" customWidth="1"/>
    <col min="6159" max="6159" width="14.44140625" style="69" customWidth="1"/>
    <col min="6160" max="6395" width="8.77734375" style="69"/>
    <col min="6396" max="6396" width="12.109375" style="69" customWidth="1"/>
    <col min="6397" max="6397" width="30" style="69" customWidth="1"/>
    <col min="6398" max="6398" width="24.44140625" style="69" customWidth="1"/>
    <col min="6399" max="6399" width="17.109375" style="69" customWidth="1"/>
    <col min="6400" max="6400" width="15.33203125" style="69" customWidth="1"/>
    <col min="6401" max="6401" width="13.44140625" style="69" customWidth="1"/>
    <col min="6402" max="6403" width="12.6640625" style="69" customWidth="1"/>
    <col min="6404" max="6404" width="15" style="69" customWidth="1"/>
    <col min="6405" max="6405" width="16.6640625" style="69" customWidth="1"/>
    <col min="6406" max="6406" width="16.109375" style="69" customWidth="1"/>
    <col min="6407" max="6407" width="15.44140625" style="69" customWidth="1"/>
    <col min="6408" max="6408" width="15.6640625" style="69" customWidth="1"/>
    <col min="6409" max="6409" width="19.44140625" style="69" customWidth="1"/>
    <col min="6410" max="6410" width="15.6640625" style="69" customWidth="1"/>
    <col min="6411" max="6411" width="14.33203125" style="69" customWidth="1"/>
    <col min="6412" max="6412" width="15.6640625" style="69" customWidth="1"/>
    <col min="6413" max="6413" width="17.6640625" style="69" customWidth="1"/>
    <col min="6414" max="6414" width="19.6640625" style="69" customWidth="1"/>
    <col min="6415" max="6415" width="14.44140625" style="69" customWidth="1"/>
    <col min="6416" max="6651" width="8.77734375" style="69"/>
    <col min="6652" max="6652" width="12.109375" style="69" customWidth="1"/>
    <col min="6653" max="6653" width="30" style="69" customWidth="1"/>
    <col min="6654" max="6654" width="24.44140625" style="69" customWidth="1"/>
    <col min="6655" max="6655" width="17.109375" style="69" customWidth="1"/>
    <col min="6656" max="6656" width="15.33203125" style="69" customWidth="1"/>
    <col min="6657" max="6657" width="13.44140625" style="69" customWidth="1"/>
    <col min="6658" max="6659" width="12.6640625" style="69" customWidth="1"/>
    <col min="6660" max="6660" width="15" style="69" customWidth="1"/>
    <col min="6661" max="6661" width="16.6640625" style="69" customWidth="1"/>
    <col min="6662" max="6662" width="16.109375" style="69" customWidth="1"/>
    <col min="6663" max="6663" width="15.44140625" style="69" customWidth="1"/>
    <col min="6664" max="6664" width="15.6640625" style="69" customWidth="1"/>
    <col min="6665" max="6665" width="19.44140625" style="69" customWidth="1"/>
    <col min="6666" max="6666" width="15.6640625" style="69" customWidth="1"/>
    <col min="6667" max="6667" width="14.33203125" style="69" customWidth="1"/>
    <col min="6668" max="6668" width="15.6640625" style="69" customWidth="1"/>
    <col min="6669" max="6669" width="17.6640625" style="69" customWidth="1"/>
    <col min="6670" max="6670" width="19.6640625" style="69" customWidth="1"/>
    <col min="6671" max="6671" width="14.44140625" style="69" customWidth="1"/>
    <col min="6672" max="6907" width="8.77734375" style="69"/>
    <col min="6908" max="6908" width="12.109375" style="69" customWidth="1"/>
    <col min="6909" max="6909" width="30" style="69" customWidth="1"/>
    <col min="6910" max="6910" width="24.44140625" style="69" customWidth="1"/>
    <col min="6911" max="6911" width="17.109375" style="69" customWidth="1"/>
    <col min="6912" max="6912" width="15.33203125" style="69" customWidth="1"/>
    <col min="6913" max="6913" width="13.44140625" style="69" customWidth="1"/>
    <col min="6914" max="6915" width="12.6640625" style="69" customWidth="1"/>
    <col min="6916" max="6916" width="15" style="69" customWidth="1"/>
    <col min="6917" max="6917" width="16.6640625" style="69" customWidth="1"/>
    <col min="6918" max="6918" width="16.109375" style="69" customWidth="1"/>
    <col min="6919" max="6919" width="15.44140625" style="69" customWidth="1"/>
    <col min="6920" max="6920" width="15.6640625" style="69" customWidth="1"/>
    <col min="6921" max="6921" width="19.44140625" style="69" customWidth="1"/>
    <col min="6922" max="6922" width="15.6640625" style="69" customWidth="1"/>
    <col min="6923" max="6923" width="14.33203125" style="69" customWidth="1"/>
    <col min="6924" max="6924" width="15.6640625" style="69" customWidth="1"/>
    <col min="6925" max="6925" width="17.6640625" style="69" customWidth="1"/>
    <col min="6926" max="6926" width="19.6640625" style="69" customWidth="1"/>
    <col min="6927" max="6927" width="14.44140625" style="69" customWidth="1"/>
    <col min="6928" max="7163" width="8.77734375" style="69"/>
    <col min="7164" max="7164" width="12.109375" style="69" customWidth="1"/>
    <col min="7165" max="7165" width="30" style="69" customWidth="1"/>
    <col min="7166" max="7166" width="24.44140625" style="69" customWidth="1"/>
    <col min="7167" max="7167" width="17.109375" style="69" customWidth="1"/>
    <col min="7168" max="7168" width="15.33203125" style="69" customWidth="1"/>
    <col min="7169" max="7169" width="13.44140625" style="69" customWidth="1"/>
    <col min="7170" max="7171" width="12.6640625" style="69" customWidth="1"/>
    <col min="7172" max="7172" width="15" style="69" customWidth="1"/>
    <col min="7173" max="7173" width="16.6640625" style="69" customWidth="1"/>
    <col min="7174" max="7174" width="16.109375" style="69" customWidth="1"/>
    <col min="7175" max="7175" width="15.44140625" style="69" customWidth="1"/>
    <col min="7176" max="7176" width="15.6640625" style="69" customWidth="1"/>
    <col min="7177" max="7177" width="19.44140625" style="69" customWidth="1"/>
    <col min="7178" max="7178" width="15.6640625" style="69" customWidth="1"/>
    <col min="7179" max="7179" width="14.33203125" style="69" customWidth="1"/>
    <col min="7180" max="7180" width="15.6640625" style="69" customWidth="1"/>
    <col min="7181" max="7181" width="17.6640625" style="69" customWidth="1"/>
    <col min="7182" max="7182" width="19.6640625" style="69" customWidth="1"/>
    <col min="7183" max="7183" width="14.44140625" style="69" customWidth="1"/>
    <col min="7184" max="7419" width="8.77734375" style="69"/>
    <col min="7420" max="7420" width="12.109375" style="69" customWidth="1"/>
    <col min="7421" max="7421" width="30" style="69" customWidth="1"/>
    <col min="7422" max="7422" width="24.44140625" style="69" customWidth="1"/>
    <col min="7423" max="7423" width="17.109375" style="69" customWidth="1"/>
    <col min="7424" max="7424" width="15.33203125" style="69" customWidth="1"/>
    <col min="7425" max="7425" width="13.44140625" style="69" customWidth="1"/>
    <col min="7426" max="7427" width="12.6640625" style="69" customWidth="1"/>
    <col min="7428" max="7428" width="15" style="69" customWidth="1"/>
    <col min="7429" max="7429" width="16.6640625" style="69" customWidth="1"/>
    <col min="7430" max="7430" width="16.109375" style="69" customWidth="1"/>
    <col min="7431" max="7431" width="15.44140625" style="69" customWidth="1"/>
    <col min="7432" max="7432" width="15.6640625" style="69" customWidth="1"/>
    <col min="7433" max="7433" width="19.44140625" style="69" customWidth="1"/>
    <col min="7434" max="7434" width="15.6640625" style="69" customWidth="1"/>
    <col min="7435" max="7435" width="14.33203125" style="69" customWidth="1"/>
    <col min="7436" max="7436" width="15.6640625" style="69" customWidth="1"/>
    <col min="7437" max="7437" width="17.6640625" style="69" customWidth="1"/>
    <col min="7438" max="7438" width="19.6640625" style="69" customWidth="1"/>
    <col min="7439" max="7439" width="14.44140625" style="69" customWidth="1"/>
    <col min="7440" max="7675" width="8.77734375" style="69"/>
    <col min="7676" max="7676" width="12.109375" style="69" customWidth="1"/>
    <col min="7677" max="7677" width="30" style="69" customWidth="1"/>
    <col min="7678" max="7678" width="24.44140625" style="69" customWidth="1"/>
    <col min="7679" max="7679" width="17.109375" style="69" customWidth="1"/>
    <col min="7680" max="7680" width="15.33203125" style="69" customWidth="1"/>
    <col min="7681" max="7681" width="13.44140625" style="69" customWidth="1"/>
    <col min="7682" max="7683" width="12.6640625" style="69" customWidth="1"/>
    <col min="7684" max="7684" width="15" style="69" customWidth="1"/>
    <col min="7685" max="7685" width="16.6640625" style="69" customWidth="1"/>
    <col min="7686" max="7686" width="16.109375" style="69" customWidth="1"/>
    <col min="7687" max="7687" width="15.44140625" style="69" customWidth="1"/>
    <col min="7688" max="7688" width="15.6640625" style="69" customWidth="1"/>
    <col min="7689" max="7689" width="19.44140625" style="69" customWidth="1"/>
    <col min="7690" max="7690" width="15.6640625" style="69" customWidth="1"/>
    <col min="7691" max="7691" width="14.33203125" style="69" customWidth="1"/>
    <col min="7692" max="7692" width="15.6640625" style="69" customWidth="1"/>
    <col min="7693" max="7693" width="17.6640625" style="69" customWidth="1"/>
    <col min="7694" max="7694" width="19.6640625" style="69" customWidth="1"/>
    <col min="7695" max="7695" width="14.44140625" style="69" customWidth="1"/>
    <col min="7696" max="7931" width="8.77734375" style="69"/>
    <col min="7932" max="7932" width="12.109375" style="69" customWidth="1"/>
    <col min="7933" max="7933" width="30" style="69" customWidth="1"/>
    <col min="7934" max="7934" width="24.44140625" style="69" customWidth="1"/>
    <col min="7935" max="7935" width="17.109375" style="69" customWidth="1"/>
    <col min="7936" max="7936" width="15.33203125" style="69" customWidth="1"/>
    <col min="7937" max="7937" width="13.44140625" style="69" customWidth="1"/>
    <col min="7938" max="7939" width="12.6640625" style="69" customWidth="1"/>
    <col min="7940" max="7940" width="15" style="69" customWidth="1"/>
    <col min="7941" max="7941" width="16.6640625" style="69" customWidth="1"/>
    <col min="7942" max="7942" width="16.109375" style="69" customWidth="1"/>
    <col min="7943" max="7943" width="15.44140625" style="69" customWidth="1"/>
    <col min="7944" max="7944" width="15.6640625" style="69" customWidth="1"/>
    <col min="7945" max="7945" width="19.44140625" style="69" customWidth="1"/>
    <col min="7946" max="7946" width="15.6640625" style="69" customWidth="1"/>
    <col min="7947" max="7947" width="14.33203125" style="69" customWidth="1"/>
    <col min="7948" max="7948" width="15.6640625" style="69" customWidth="1"/>
    <col min="7949" max="7949" width="17.6640625" style="69" customWidth="1"/>
    <col min="7950" max="7950" width="19.6640625" style="69" customWidth="1"/>
    <col min="7951" max="7951" width="14.44140625" style="69" customWidth="1"/>
    <col min="7952" max="8187" width="8.77734375" style="69"/>
    <col min="8188" max="8188" width="12.109375" style="69" customWidth="1"/>
    <col min="8189" max="8189" width="30" style="69" customWidth="1"/>
    <col min="8190" max="8190" width="24.44140625" style="69" customWidth="1"/>
    <col min="8191" max="8191" width="17.109375" style="69" customWidth="1"/>
    <col min="8192" max="8192" width="15.33203125" style="69" customWidth="1"/>
    <col min="8193" max="8193" width="13.44140625" style="69" customWidth="1"/>
    <col min="8194" max="8195" width="12.6640625" style="69" customWidth="1"/>
    <col min="8196" max="8196" width="15" style="69" customWidth="1"/>
    <col min="8197" max="8197" width="16.6640625" style="69" customWidth="1"/>
    <col min="8198" max="8198" width="16.109375" style="69" customWidth="1"/>
    <col min="8199" max="8199" width="15.44140625" style="69" customWidth="1"/>
    <col min="8200" max="8200" width="15.6640625" style="69" customWidth="1"/>
    <col min="8201" max="8201" width="19.44140625" style="69" customWidth="1"/>
    <col min="8202" max="8202" width="15.6640625" style="69" customWidth="1"/>
    <col min="8203" max="8203" width="14.33203125" style="69" customWidth="1"/>
    <col min="8204" max="8204" width="15.6640625" style="69" customWidth="1"/>
    <col min="8205" max="8205" width="17.6640625" style="69" customWidth="1"/>
    <col min="8206" max="8206" width="19.6640625" style="69" customWidth="1"/>
    <col min="8207" max="8207" width="14.44140625" style="69" customWidth="1"/>
    <col min="8208" max="8443" width="8.77734375" style="69"/>
    <col min="8444" max="8444" width="12.109375" style="69" customWidth="1"/>
    <col min="8445" max="8445" width="30" style="69" customWidth="1"/>
    <col min="8446" max="8446" width="24.44140625" style="69" customWidth="1"/>
    <col min="8447" max="8447" width="17.109375" style="69" customWidth="1"/>
    <col min="8448" max="8448" width="15.33203125" style="69" customWidth="1"/>
    <col min="8449" max="8449" width="13.44140625" style="69" customWidth="1"/>
    <col min="8450" max="8451" width="12.6640625" style="69" customWidth="1"/>
    <col min="8452" max="8452" width="15" style="69" customWidth="1"/>
    <col min="8453" max="8453" width="16.6640625" style="69" customWidth="1"/>
    <col min="8454" max="8454" width="16.109375" style="69" customWidth="1"/>
    <col min="8455" max="8455" width="15.44140625" style="69" customWidth="1"/>
    <col min="8456" max="8456" width="15.6640625" style="69" customWidth="1"/>
    <col min="8457" max="8457" width="19.44140625" style="69" customWidth="1"/>
    <col min="8458" max="8458" width="15.6640625" style="69" customWidth="1"/>
    <col min="8459" max="8459" width="14.33203125" style="69" customWidth="1"/>
    <col min="8460" max="8460" width="15.6640625" style="69" customWidth="1"/>
    <col min="8461" max="8461" width="17.6640625" style="69" customWidth="1"/>
    <col min="8462" max="8462" width="19.6640625" style="69" customWidth="1"/>
    <col min="8463" max="8463" width="14.44140625" style="69" customWidth="1"/>
    <col min="8464" max="8699" width="8.77734375" style="69"/>
    <col min="8700" max="8700" width="12.109375" style="69" customWidth="1"/>
    <col min="8701" max="8701" width="30" style="69" customWidth="1"/>
    <col min="8702" max="8702" width="24.44140625" style="69" customWidth="1"/>
    <col min="8703" max="8703" width="17.109375" style="69" customWidth="1"/>
    <col min="8704" max="8704" width="15.33203125" style="69" customWidth="1"/>
    <col min="8705" max="8705" width="13.44140625" style="69" customWidth="1"/>
    <col min="8706" max="8707" width="12.6640625" style="69" customWidth="1"/>
    <col min="8708" max="8708" width="15" style="69" customWidth="1"/>
    <col min="8709" max="8709" width="16.6640625" style="69" customWidth="1"/>
    <col min="8710" max="8710" width="16.109375" style="69" customWidth="1"/>
    <col min="8711" max="8711" width="15.44140625" style="69" customWidth="1"/>
    <col min="8712" max="8712" width="15.6640625" style="69" customWidth="1"/>
    <col min="8713" max="8713" width="19.44140625" style="69" customWidth="1"/>
    <col min="8714" max="8714" width="15.6640625" style="69" customWidth="1"/>
    <col min="8715" max="8715" width="14.33203125" style="69" customWidth="1"/>
    <col min="8716" max="8716" width="15.6640625" style="69" customWidth="1"/>
    <col min="8717" max="8717" width="17.6640625" style="69" customWidth="1"/>
    <col min="8718" max="8718" width="19.6640625" style="69" customWidth="1"/>
    <col min="8719" max="8719" width="14.44140625" style="69" customWidth="1"/>
    <col min="8720" max="8955" width="8.77734375" style="69"/>
    <col min="8956" max="8956" width="12.109375" style="69" customWidth="1"/>
    <col min="8957" max="8957" width="30" style="69" customWidth="1"/>
    <col min="8958" max="8958" width="24.44140625" style="69" customWidth="1"/>
    <col min="8959" max="8959" width="17.109375" style="69" customWidth="1"/>
    <col min="8960" max="8960" width="15.33203125" style="69" customWidth="1"/>
    <col min="8961" max="8961" width="13.44140625" style="69" customWidth="1"/>
    <col min="8962" max="8963" width="12.6640625" style="69" customWidth="1"/>
    <col min="8964" max="8964" width="15" style="69" customWidth="1"/>
    <col min="8965" max="8965" width="16.6640625" style="69" customWidth="1"/>
    <col min="8966" max="8966" width="16.109375" style="69" customWidth="1"/>
    <col min="8967" max="8967" width="15.44140625" style="69" customWidth="1"/>
    <col min="8968" max="8968" width="15.6640625" style="69" customWidth="1"/>
    <col min="8969" max="8969" width="19.44140625" style="69" customWidth="1"/>
    <col min="8970" max="8970" width="15.6640625" style="69" customWidth="1"/>
    <col min="8971" max="8971" width="14.33203125" style="69" customWidth="1"/>
    <col min="8972" max="8972" width="15.6640625" style="69" customWidth="1"/>
    <col min="8973" max="8973" width="17.6640625" style="69" customWidth="1"/>
    <col min="8974" max="8974" width="19.6640625" style="69" customWidth="1"/>
    <col min="8975" max="8975" width="14.44140625" style="69" customWidth="1"/>
    <col min="8976" max="9211" width="8.77734375" style="69"/>
    <col min="9212" max="9212" width="12.109375" style="69" customWidth="1"/>
    <col min="9213" max="9213" width="30" style="69" customWidth="1"/>
    <col min="9214" max="9214" width="24.44140625" style="69" customWidth="1"/>
    <col min="9215" max="9215" width="17.109375" style="69" customWidth="1"/>
    <col min="9216" max="9216" width="15.33203125" style="69" customWidth="1"/>
    <col min="9217" max="9217" width="13.44140625" style="69" customWidth="1"/>
    <col min="9218" max="9219" width="12.6640625" style="69" customWidth="1"/>
    <col min="9220" max="9220" width="15" style="69" customWidth="1"/>
    <col min="9221" max="9221" width="16.6640625" style="69" customWidth="1"/>
    <col min="9222" max="9222" width="16.109375" style="69" customWidth="1"/>
    <col min="9223" max="9223" width="15.44140625" style="69" customWidth="1"/>
    <col min="9224" max="9224" width="15.6640625" style="69" customWidth="1"/>
    <col min="9225" max="9225" width="19.44140625" style="69" customWidth="1"/>
    <col min="9226" max="9226" width="15.6640625" style="69" customWidth="1"/>
    <col min="9227" max="9227" width="14.33203125" style="69" customWidth="1"/>
    <col min="9228" max="9228" width="15.6640625" style="69" customWidth="1"/>
    <col min="9229" max="9229" width="17.6640625" style="69" customWidth="1"/>
    <col min="9230" max="9230" width="19.6640625" style="69" customWidth="1"/>
    <col min="9231" max="9231" width="14.44140625" style="69" customWidth="1"/>
    <col min="9232" max="9467" width="8.77734375" style="69"/>
    <col min="9468" max="9468" width="12.109375" style="69" customWidth="1"/>
    <col min="9469" max="9469" width="30" style="69" customWidth="1"/>
    <col min="9470" max="9470" width="24.44140625" style="69" customWidth="1"/>
    <col min="9471" max="9471" width="17.109375" style="69" customWidth="1"/>
    <col min="9472" max="9472" width="15.33203125" style="69" customWidth="1"/>
    <col min="9473" max="9473" width="13.44140625" style="69" customWidth="1"/>
    <col min="9474" max="9475" width="12.6640625" style="69" customWidth="1"/>
    <col min="9476" max="9476" width="15" style="69" customWidth="1"/>
    <col min="9477" max="9477" width="16.6640625" style="69" customWidth="1"/>
    <col min="9478" max="9478" width="16.109375" style="69" customWidth="1"/>
    <col min="9479" max="9479" width="15.44140625" style="69" customWidth="1"/>
    <col min="9480" max="9480" width="15.6640625" style="69" customWidth="1"/>
    <col min="9481" max="9481" width="19.44140625" style="69" customWidth="1"/>
    <col min="9482" max="9482" width="15.6640625" style="69" customWidth="1"/>
    <col min="9483" max="9483" width="14.33203125" style="69" customWidth="1"/>
    <col min="9484" max="9484" width="15.6640625" style="69" customWidth="1"/>
    <col min="9485" max="9485" width="17.6640625" style="69" customWidth="1"/>
    <col min="9486" max="9486" width="19.6640625" style="69" customWidth="1"/>
    <col min="9487" max="9487" width="14.44140625" style="69" customWidth="1"/>
    <col min="9488" max="9723" width="8.77734375" style="69"/>
    <col min="9724" max="9724" width="12.109375" style="69" customWidth="1"/>
    <col min="9725" max="9725" width="30" style="69" customWidth="1"/>
    <col min="9726" max="9726" width="24.44140625" style="69" customWidth="1"/>
    <col min="9727" max="9727" width="17.109375" style="69" customWidth="1"/>
    <col min="9728" max="9728" width="15.33203125" style="69" customWidth="1"/>
    <col min="9729" max="9729" width="13.44140625" style="69" customWidth="1"/>
    <col min="9730" max="9731" width="12.6640625" style="69" customWidth="1"/>
    <col min="9732" max="9732" width="15" style="69" customWidth="1"/>
    <col min="9733" max="9733" width="16.6640625" style="69" customWidth="1"/>
    <col min="9734" max="9734" width="16.109375" style="69" customWidth="1"/>
    <col min="9735" max="9735" width="15.44140625" style="69" customWidth="1"/>
    <col min="9736" max="9736" width="15.6640625" style="69" customWidth="1"/>
    <col min="9737" max="9737" width="19.44140625" style="69" customWidth="1"/>
    <col min="9738" max="9738" width="15.6640625" style="69" customWidth="1"/>
    <col min="9739" max="9739" width="14.33203125" style="69" customWidth="1"/>
    <col min="9740" max="9740" width="15.6640625" style="69" customWidth="1"/>
    <col min="9741" max="9741" width="17.6640625" style="69" customWidth="1"/>
    <col min="9742" max="9742" width="19.6640625" style="69" customWidth="1"/>
    <col min="9743" max="9743" width="14.44140625" style="69" customWidth="1"/>
    <col min="9744" max="9979" width="8.77734375" style="69"/>
    <col min="9980" max="9980" width="12.109375" style="69" customWidth="1"/>
    <col min="9981" max="9981" width="30" style="69" customWidth="1"/>
    <col min="9982" max="9982" width="24.44140625" style="69" customWidth="1"/>
    <col min="9983" max="9983" width="17.109375" style="69" customWidth="1"/>
    <col min="9984" max="9984" width="15.33203125" style="69" customWidth="1"/>
    <col min="9985" max="9985" width="13.44140625" style="69" customWidth="1"/>
    <col min="9986" max="9987" width="12.6640625" style="69" customWidth="1"/>
    <col min="9988" max="9988" width="15" style="69" customWidth="1"/>
    <col min="9989" max="9989" width="16.6640625" style="69" customWidth="1"/>
    <col min="9990" max="9990" width="16.109375" style="69" customWidth="1"/>
    <col min="9991" max="9991" width="15.44140625" style="69" customWidth="1"/>
    <col min="9992" max="9992" width="15.6640625" style="69" customWidth="1"/>
    <col min="9993" max="9993" width="19.44140625" style="69" customWidth="1"/>
    <col min="9994" max="9994" width="15.6640625" style="69" customWidth="1"/>
    <col min="9995" max="9995" width="14.33203125" style="69" customWidth="1"/>
    <col min="9996" max="9996" width="15.6640625" style="69" customWidth="1"/>
    <col min="9997" max="9997" width="17.6640625" style="69" customWidth="1"/>
    <col min="9998" max="9998" width="19.6640625" style="69" customWidth="1"/>
    <col min="9999" max="9999" width="14.44140625" style="69" customWidth="1"/>
    <col min="10000" max="10235" width="8.77734375" style="69"/>
    <col min="10236" max="10236" width="12.109375" style="69" customWidth="1"/>
    <col min="10237" max="10237" width="30" style="69" customWidth="1"/>
    <col min="10238" max="10238" width="24.44140625" style="69" customWidth="1"/>
    <col min="10239" max="10239" width="17.109375" style="69" customWidth="1"/>
    <col min="10240" max="10240" width="15.33203125" style="69" customWidth="1"/>
    <col min="10241" max="10241" width="13.44140625" style="69" customWidth="1"/>
    <col min="10242" max="10243" width="12.6640625" style="69" customWidth="1"/>
    <col min="10244" max="10244" width="15" style="69" customWidth="1"/>
    <col min="10245" max="10245" width="16.6640625" style="69" customWidth="1"/>
    <col min="10246" max="10246" width="16.109375" style="69" customWidth="1"/>
    <col min="10247" max="10247" width="15.44140625" style="69" customWidth="1"/>
    <col min="10248" max="10248" width="15.6640625" style="69" customWidth="1"/>
    <col min="10249" max="10249" width="19.44140625" style="69" customWidth="1"/>
    <col min="10250" max="10250" width="15.6640625" style="69" customWidth="1"/>
    <col min="10251" max="10251" width="14.33203125" style="69" customWidth="1"/>
    <col min="10252" max="10252" width="15.6640625" style="69" customWidth="1"/>
    <col min="10253" max="10253" width="17.6640625" style="69" customWidth="1"/>
    <col min="10254" max="10254" width="19.6640625" style="69" customWidth="1"/>
    <col min="10255" max="10255" width="14.44140625" style="69" customWidth="1"/>
    <col min="10256" max="10491" width="8.77734375" style="69"/>
    <col min="10492" max="10492" width="12.109375" style="69" customWidth="1"/>
    <col min="10493" max="10493" width="30" style="69" customWidth="1"/>
    <col min="10494" max="10494" width="24.44140625" style="69" customWidth="1"/>
    <col min="10495" max="10495" width="17.109375" style="69" customWidth="1"/>
    <col min="10496" max="10496" width="15.33203125" style="69" customWidth="1"/>
    <col min="10497" max="10497" width="13.44140625" style="69" customWidth="1"/>
    <col min="10498" max="10499" width="12.6640625" style="69" customWidth="1"/>
    <col min="10500" max="10500" width="15" style="69" customWidth="1"/>
    <col min="10501" max="10501" width="16.6640625" style="69" customWidth="1"/>
    <col min="10502" max="10502" width="16.109375" style="69" customWidth="1"/>
    <col min="10503" max="10503" width="15.44140625" style="69" customWidth="1"/>
    <col min="10504" max="10504" width="15.6640625" style="69" customWidth="1"/>
    <col min="10505" max="10505" width="19.44140625" style="69" customWidth="1"/>
    <col min="10506" max="10506" width="15.6640625" style="69" customWidth="1"/>
    <col min="10507" max="10507" width="14.33203125" style="69" customWidth="1"/>
    <col min="10508" max="10508" width="15.6640625" style="69" customWidth="1"/>
    <col min="10509" max="10509" width="17.6640625" style="69" customWidth="1"/>
    <col min="10510" max="10510" width="19.6640625" style="69" customWidth="1"/>
    <col min="10511" max="10511" width="14.44140625" style="69" customWidth="1"/>
    <col min="10512" max="10747" width="8.77734375" style="69"/>
    <col min="10748" max="10748" width="12.109375" style="69" customWidth="1"/>
    <col min="10749" max="10749" width="30" style="69" customWidth="1"/>
    <col min="10750" max="10750" width="24.44140625" style="69" customWidth="1"/>
    <col min="10751" max="10751" width="17.109375" style="69" customWidth="1"/>
    <col min="10752" max="10752" width="15.33203125" style="69" customWidth="1"/>
    <col min="10753" max="10753" width="13.44140625" style="69" customWidth="1"/>
    <col min="10754" max="10755" width="12.6640625" style="69" customWidth="1"/>
    <col min="10756" max="10756" width="15" style="69" customWidth="1"/>
    <col min="10757" max="10757" width="16.6640625" style="69" customWidth="1"/>
    <col min="10758" max="10758" width="16.109375" style="69" customWidth="1"/>
    <col min="10759" max="10759" width="15.44140625" style="69" customWidth="1"/>
    <col min="10760" max="10760" width="15.6640625" style="69" customWidth="1"/>
    <col min="10761" max="10761" width="19.44140625" style="69" customWidth="1"/>
    <col min="10762" max="10762" width="15.6640625" style="69" customWidth="1"/>
    <col min="10763" max="10763" width="14.33203125" style="69" customWidth="1"/>
    <col min="10764" max="10764" width="15.6640625" style="69" customWidth="1"/>
    <col min="10765" max="10765" width="17.6640625" style="69" customWidth="1"/>
    <col min="10766" max="10766" width="19.6640625" style="69" customWidth="1"/>
    <col min="10767" max="10767" width="14.44140625" style="69" customWidth="1"/>
    <col min="10768" max="11003" width="8.77734375" style="69"/>
    <col min="11004" max="11004" width="12.109375" style="69" customWidth="1"/>
    <col min="11005" max="11005" width="30" style="69" customWidth="1"/>
    <col min="11006" max="11006" width="24.44140625" style="69" customWidth="1"/>
    <col min="11007" max="11007" width="17.109375" style="69" customWidth="1"/>
    <col min="11008" max="11008" width="15.33203125" style="69" customWidth="1"/>
    <col min="11009" max="11009" width="13.44140625" style="69" customWidth="1"/>
    <col min="11010" max="11011" width="12.6640625" style="69" customWidth="1"/>
    <col min="11012" max="11012" width="15" style="69" customWidth="1"/>
    <col min="11013" max="11013" width="16.6640625" style="69" customWidth="1"/>
    <col min="11014" max="11014" width="16.109375" style="69" customWidth="1"/>
    <col min="11015" max="11015" width="15.44140625" style="69" customWidth="1"/>
    <col min="11016" max="11016" width="15.6640625" style="69" customWidth="1"/>
    <col min="11017" max="11017" width="19.44140625" style="69" customWidth="1"/>
    <col min="11018" max="11018" width="15.6640625" style="69" customWidth="1"/>
    <col min="11019" max="11019" width="14.33203125" style="69" customWidth="1"/>
    <col min="11020" max="11020" width="15.6640625" style="69" customWidth="1"/>
    <col min="11021" max="11021" width="17.6640625" style="69" customWidth="1"/>
    <col min="11022" max="11022" width="19.6640625" style="69" customWidth="1"/>
    <col min="11023" max="11023" width="14.44140625" style="69" customWidth="1"/>
    <col min="11024" max="11259" width="8.77734375" style="69"/>
    <col min="11260" max="11260" width="12.109375" style="69" customWidth="1"/>
    <col min="11261" max="11261" width="30" style="69" customWidth="1"/>
    <col min="11262" max="11262" width="24.44140625" style="69" customWidth="1"/>
    <col min="11263" max="11263" width="17.109375" style="69" customWidth="1"/>
    <col min="11264" max="11264" width="15.33203125" style="69" customWidth="1"/>
    <col min="11265" max="11265" width="13.44140625" style="69" customWidth="1"/>
    <col min="11266" max="11267" width="12.6640625" style="69" customWidth="1"/>
    <col min="11268" max="11268" width="15" style="69" customWidth="1"/>
    <col min="11269" max="11269" width="16.6640625" style="69" customWidth="1"/>
    <col min="11270" max="11270" width="16.109375" style="69" customWidth="1"/>
    <col min="11271" max="11271" width="15.44140625" style="69" customWidth="1"/>
    <col min="11272" max="11272" width="15.6640625" style="69" customWidth="1"/>
    <col min="11273" max="11273" width="19.44140625" style="69" customWidth="1"/>
    <col min="11274" max="11274" width="15.6640625" style="69" customWidth="1"/>
    <col min="11275" max="11275" width="14.33203125" style="69" customWidth="1"/>
    <col min="11276" max="11276" width="15.6640625" style="69" customWidth="1"/>
    <col min="11277" max="11277" width="17.6640625" style="69" customWidth="1"/>
    <col min="11278" max="11278" width="19.6640625" style="69" customWidth="1"/>
    <col min="11279" max="11279" width="14.44140625" style="69" customWidth="1"/>
    <col min="11280" max="11515" width="8.77734375" style="69"/>
    <col min="11516" max="11516" width="12.109375" style="69" customWidth="1"/>
    <col min="11517" max="11517" width="30" style="69" customWidth="1"/>
    <col min="11518" max="11518" width="24.44140625" style="69" customWidth="1"/>
    <col min="11519" max="11519" width="17.109375" style="69" customWidth="1"/>
    <col min="11520" max="11520" width="15.33203125" style="69" customWidth="1"/>
    <col min="11521" max="11521" width="13.44140625" style="69" customWidth="1"/>
    <col min="11522" max="11523" width="12.6640625" style="69" customWidth="1"/>
    <col min="11524" max="11524" width="15" style="69" customWidth="1"/>
    <col min="11525" max="11525" width="16.6640625" style="69" customWidth="1"/>
    <col min="11526" max="11526" width="16.109375" style="69" customWidth="1"/>
    <col min="11527" max="11527" width="15.44140625" style="69" customWidth="1"/>
    <col min="11528" max="11528" width="15.6640625" style="69" customWidth="1"/>
    <col min="11529" max="11529" width="19.44140625" style="69" customWidth="1"/>
    <col min="11530" max="11530" width="15.6640625" style="69" customWidth="1"/>
    <col min="11531" max="11531" width="14.33203125" style="69" customWidth="1"/>
    <col min="11532" max="11532" width="15.6640625" style="69" customWidth="1"/>
    <col min="11533" max="11533" width="17.6640625" style="69" customWidth="1"/>
    <col min="11534" max="11534" width="19.6640625" style="69" customWidth="1"/>
    <col min="11535" max="11535" width="14.44140625" style="69" customWidth="1"/>
    <col min="11536" max="11771" width="8.77734375" style="69"/>
    <col min="11772" max="11772" width="12.109375" style="69" customWidth="1"/>
    <col min="11773" max="11773" width="30" style="69" customWidth="1"/>
    <col min="11774" max="11774" width="24.44140625" style="69" customWidth="1"/>
    <col min="11775" max="11775" width="17.109375" style="69" customWidth="1"/>
    <col min="11776" max="11776" width="15.33203125" style="69" customWidth="1"/>
    <col min="11777" max="11777" width="13.44140625" style="69" customWidth="1"/>
    <col min="11778" max="11779" width="12.6640625" style="69" customWidth="1"/>
    <col min="11780" max="11780" width="15" style="69" customWidth="1"/>
    <col min="11781" max="11781" width="16.6640625" style="69" customWidth="1"/>
    <col min="11782" max="11782" width="16.109375" style="69" customWidth="1"/>
    <col min="11783" max="11783" width="15.44140625" style="69" customWidth="1"/>
    <col min="11784" max="11784" width="15.6640625" style="69" customWidth="1"/>
    <col min="11785" max="11785" width="19.44140625" style="69" customWidth="1"/>
    <col min="11786" max="11786" width="15.6640625" style="69" customWidth="1"/>
    <col min="11787" max="11787" width="14.33203125" style="69" customWidth="1"/>
    <col min="11788" max="11788" width="15.6640625" style="69" customWidth="1"/>
    <col min="11789" max="11789" width="17.6640625" style="69" customWidth="1"/>
    <col min="11790" max="11790" width="19.6640625" style="69" customWidth="1"/>
    <col min="11791" max="11791" width="14.44140625" style="69" customWidth="1"/>
    <col min="11792" max="12027" width="8.77734375" style="69"/>
    <col min="12028" max="12028" width="12.109375" style="69" customWidth="1"/>
    <col min="12029" max="12029" width="30" style="69" customWidth="1"/>
    <col min="12030" max="12030" width="24.44140625" style="69" customWidth="1"/>
    <col min="12031" max="12031" width="17.109375" style="69" customWidth="1"/>
    <col min="12032" max="12032" width="15.33203125" style="69" customWidth="1"/>
    <col min="12033" max="12033" width="13.44140625" style="69" customWidth="1"/>
    <col min="12034" max="12035" width="12.6640625" style="69" customWidth="1"/>
    <col min="12036" max="12036" width="15" style="69" customWidth="1"/>
    <col min="12037" max="12037" width="16.6640625" style="69" customWidth="1"/>
    <col min="12038" max="12038" width="16.109375" style="69" customWidth="1"/>
    <col min="12039" max="12039" width="15.44140625" style="69" customWidth="1"/>
    <col min="12040" max="12040" width="15.6640625" style="69" customWidth="1"/>
    <col min="12041" max="12041" width="19.44140625" style="69" customWidth="1"/>
    <col min="12042" max="12042" width="15.6640625" style="69" customWidth="1"/>
    <col min="12043" max="12043" width="14.33203125" style="69" customWidth="1"/>
    <col min="12044" max="12044" width="15.6640625" style="69" customWidth="1"/>
    <col min="12045" max="12045" width="17.6640625" style="69" customWidth="1"/>
    <col min="12046" max="12046" width="19.6640625" style="69" customWidth="1"/>
    <col min="12047" max="12047" width="14.44140625" style="69" customWidth="1"/>
    <col min="12048" max="12283" width="8.77734375" style="69"/>
    <col min="12284" max="12284" width="12.109375" style="69" customWidth="1"/>
    <col min="12285" max="12285" width="30" style="69" customWidth="1"/>
    <col min="12286" max="12286" width="24.44140625" style="69" customWidth="1"/>
    <col min="12287" max="12287" width="17.109375" style="69" customWidth="1"/>
    <col min="12288" max="12288" width="15.33203125" style="69" customWidth="1"/>
    <col min="12289" max="12289" width="13.44140625" style="69" customWidth="1"/>
    <col min="12290" max="12291" width="12.6640625" style="69" customWidth="1"/>
    <col min="12292" max="12292" width="15" style="69" customWidth="1"/>
    <col min="12293" max="12293" width="16.6640625" style="69" customWidth="1"/>
    <col min="12294" max="12294" width="16.109375" style="69" customWidth="1"/>
    <col min="12295" max="12295" width="15.44140625" style="69" customWidth="1"/>
    <col min="12296" max="12296" width="15.6640625" style="69" customWidth="1"/>
    <col min="12297" max="12297" width="19.44140625" style="69" customWidth="1"/>
    <col min="12298" max="12298" width="15.6640625" style="69" customWidth="1"/>
    <col min="12299" max="12299" width="14.33203125" style="69" customWidth="1"/>
    <col min="12300" max="12300" width="15.6640625" style="69" customWidth="1"/>
    <col min="12301" max="12301" width="17.6640625" style="69" customWidth="1"/>
    <col min="12302" max="12302" width="19.6640625" style="69" customWidth="1"/>
    <col min="12303" max="12303" width="14.44140625" style="69" customWidth="1"/>
    <col min="12304" max="12539" width="8.77734375" style="69"/>
    <col min="12540" max="12540" width="12.109375" style="69" customWidth="1"/>
    <col min="12541" max="12541" width="30" style="69" customWidth="1"/>
    <col min="12542" max="12542" width="24.44140625" style="69" customWidth="1"/>
    <col min="12543" max="12543" width="17.109375" style="69" customWidth="1"/>
    <col min="12544" max="12544" width="15.33203125" style="69" customWidth="1"/>
    <col min="12545" max="12545" width="13.44140625" style="69" customWidth="1"/>
    <col min="12546" max="12547" width="12.6640625" style="69" customWidth="1"/>
    <col min="12548" max="12548" width="15" style="69" customWidth="1"/>
    <col min="12549" max="12549" width="16.6640625" style="69" customWidth="1"/>
    <col min="12550" max="12550" width="16.109375" style="69" customWidth="1"/>
    <col min="12551" max="12551" width="15.44140625" style="69" customWidth="1"/>
    <col min="12552" max="12552" width="15.6640625" style="69" customWidth="1"/>
    <col min="12553" max="12553" width="19.44140625" style="69" customWidth="1"/>
    <col min="12554" max="12554" width="15.6640625" style="69" customWidth="1"/>
    <col min="12555" max="12555" width="14.33203125" style="69" customWidth="1"/>
    <col min="12556" max="12556" width="15.6640625" style="69" customWidth="1"/>
    <col min="12557" max="12557" width="17.6640625" style="69" customWidth="1"/>
    <col min="12558" max="12558" width="19.6640625" style="69" customWidth="1"/>
    <col min="12559" max="12559" width="14.44140625" style="69" customWidth="1"/>
    <col min="12560" max="12795" width="8.77734375" style="69"/>
    <col min="12796" max="12796" width="12.109375" style="69" customWidth="1"/>
    <col min="12797" max="12797" width="30" style="69" customWidth="1"/>
    <col min="12798" max="12798" width="24.44140625" style="69" customWidth="1"/>
    <col min="12799" max="12799" width="17.109375" style="69" customWidth="1"/>
    <col min="12800" max="12800" width="15.33203125" style="69" customWidth="1"/>
    <col min="12801" max="12801" width="13.44140625" style="69" customWidth="1"/>
    <col min="12802" max="12803" width="12.6640625" style="69" customWidth="1"/>
    <col min="12804" max="12804" width="15" style="69" customWidth="1"/>
    <col min="12805" max="12805" width="16.6640625" style="69" customWidth="1"/>
    <col min="12806" max="12806" width="16.109375" style="69" customWidth="1"/>
    <col min="12807" max="12807" width="15.44140625" style="69" customWidth="1"/>
    <col min="12808" max="12808" width="15.6640625" style="69" customWidth="1"/>
    <col min="12809" max="12809" width="19.44140625" style="69" customWidth="1"/>
    <col min="12810" max="12810" width="15.6640625" style="69" customWidth="1"/>
    <col min="12811" max="12811" width="14.33203125" style="69" customWidth="1"/>
    <col min="12812" max="12812" width="15.6640625" style="69" customWidth="1"/>
    <col min="12813" max="12813" width="17.6640625" style="69" customWidth="1"/>
    <col min="12814" max="12814" width="19.6640625" style="69" customWidth="1"/>
    <col min="12815" max="12815" width="14.44140625" style="69" customWidth="1"/>
    <col min="12816" max="13051" width="8.77734375" style="69"/>
    <col min="13052" max="13052" width="12.109375" style="69" customWidth="1"/>
    <col min="13053" max="13053" width="30" style="69" customWidth="1"/>
    <col min="13054" max="13054" width="24.44140625" style="69" customWidth="1"/>
    <col min="13055" max="13055" width="17.109375" style="69" customWidth="1"/>
    <col min="13056" max="13056" width="15.33203125" style="69" customWidth="1"/>
    <col min="13057" max="13057" width="13.44140625" style="69" customWidth="1"/>
    <col min="13058" max="13059" width="12.6640625" style="69" customWidth="1"/>
    <col min="13060" max="13060" width="15" style="69" customWidth="1"/>
    <col min="13061" max="13061" width="16.6640625" style="69" customWidth="1"/>
    <col min="13062" max="13062" width="16.109375" style="69" customWidth="1"/>
    <col min="13063" max="13063" width="15.44140625" style="69" customWidth="1"/>
    <col min="13064" max="13064" width="15.6640625" style="69" customWidth="1"/>
    <col min="13065" max="13065" width="19.44140625" style="69" customWidth="1"/>
    <col min="13066" max="13066" width="15.6640625" style="69" customWidth="1"/>
    <col min="13067" max="13067" width="14.33203125" style="69" customWidth="1"/>
    <col min="13068" max="13068" width="15.6640625" style="69" customWidth="1"/>
    <col min="13069" max="13069" width="17.6640625" style="69" customWidth="1"/>
    <col min="13070" max="13070" width="19.6640625" style="69" customWidth="1"/>
    <col min="13071" max="13071" width="14.44140625" style="69" customWidth="1"/>
    <col min="13072" max="13307" width="8.77734375" style="69"/>
    <col min="13308" max="13308" width="12.109375" style="69" customWidth="1"/>
    <col min="13309" max="13309" width="30" style="69" customWidth="1"/>
    <col min="13310" max="13310" width="24.44140625" style="69" customWidth="1"/>
    <col min="13311" max="13311" width="17.109375" style="69" customWidth="1"/>
    <col min="13312" max="13312" width="15.33203125" style="69" customWidth="1"/>
    <col min="13313" max="13313" width="13.44140625" style="69" customWidth="1"/>
    <col min="13314" max="13315" width="12.6640625" style="69" customWidth="1"/>
    <col min="13316" max="13316" width="15" style="69" customWidth="1"/>
    <col min="13317" max="13317" width="16.6640625" style="69" customWidth="1"/>
    <col min="13318" max="13318" width="16.109375" style="69" customWidth="1"/>
    <col min="13319" max="13319" width="15.44140625" style="69" customWidth="1"/>
    <col min="13320" max="13320" width="15.6640625" style="69" customWidth="1"/>
    <col min="13321" max="13321" width="19.44140625" style="69" customWidth="1"/>
    <col min="13322" max="13322" width="15.6640625" style="69" customWidth="1"/>
    <col min="13323" max="13323" width="14.33203125" style="69" customWidth="1"/>
    <col min="13324" max="13324" width="15.6640625" style="69" customWidth="1"/>
    <col min="13325" max="13325" width="17.6640625" style="69" customWidth="1"/>
    <col min="13326" max="13326" width="19.6640625" style="69" customWidth="1"/>
    <col min="13327" max="13327" width="14.44140625" style="69" customWidth="1"/>
    <col min="13328" max="13563" width="8.77734375" style="69"/>
    <col min="13564" max="13564" width="12.109375" style="69" customWidth="1"/>
    <col min="13565" max="13565" width="30" style="69" customWidth="1"/>
    <col min="13566" max="13566" width="24.44140625" style="69" customWidth="1"/>
    <col min="13567" max="13567" width="17.109375" style="69" customWidth="1"/>
    <col min="13568" max="13568" width="15.33203125" style="69" customWidth="1"/>
    <col min="13569" max="13569" width="13.44140625" style="69" customWidth="1"/>
    <col min="13570" max="13571" width="12.6640625" style="69" customWidth="1"/>
    <col min="13572" max="13572" width="15" style="69" customWidth="1"/>
    <col min="13573" max="13573" width="16.6640625" style="69" customWidth="1"/>
    <col min="13574" max="13574" width="16.109375" style="69" customWidth="1"/>
    <col min="13575" max="13575" width="15.44140625" style="69" customWidth="1"/>
    <col min="13576" max="13576" width="15.6640625" style="69" customWidth="1"/>
    <col min="13577" max="13577" width="19.44140625" style="69" customWidth="1"/>
    <col min="13578" max="13578" width="15.6640625" style="69" customWidth="1"/>
    <col min="13579" max="13579" width="14.33203125" style="69" customWidth="1"/>
    <col min="13580" max="13580" width="15.6640625" style="69" customWidth="1"/>
    <col min="13581" max="13581" width="17.6640625" style="69" customWidth="1"/>
    <col min="13582" max="13582" width="19.6640625" style="69" customWidth="1"/>
    <col min="13583" max="13583" width="14.44140625" style="69" customWidth="1"/>
    <col min="13584" max="13819" width="8.77734375" style="69"/>
    <col min="13820" max="13820" width="12.109375" style="69" customWidth="1"/>
    <col min="13821" max="13821" width="30" style="69" customWidth="1"/>
    <col min="13822" max="13822" width="24.44140625" style="69" customWidth="1"/>
    <col min="13823" max="13823" width="17.109375" style="69" customWidth="1"/>
    <col min="13824" max="13824" width="15.33203125" style="69" customWidth="1"/>
    <col min="13825" max="13825" width="13.44140625" style="69" customWidth="1"/>
    <col min="13826" max="13827" width="12.6640625" style="69" customWidth="1"/>
    <col min="13828" max="13828" width="15" style="69" customWidth="1"/>
    <col min="13829" max="13829" width="16.6640625" style="69" customWidth="1"/>
    <col min="13830" max="13830" width="16.109375" style="69" customWidth="1"/>
    <col min="13831" max="13831" width="15.44140625" style="69" customWidth="1"/>
    <col min="13832" max="13832" width="15.6640625" style="69" customWidth="1"/>
    <col min="13833" max="13833" width="19.44140625" style="69" customWidth="1"/>
    <col min="13834" max="13834" width="15.6640625" style="69" customWidth="1"/>
    <col min="13835" max="13835" width="14.33203125" style="69" customWidth="1"/>
    <col min="13836" max="13836" width="15.6640625" style="69" customWidth="1"/>
    <col min="13837" max="13837" width="17.6640625" style="69" customWidth="1"/>
    <col min="13838" max="13838" width="19.6640625" style="69" customWidth="1"/>
    <col min="13839" max="13839" width="14.44140625" style="69" customWidth="1"/>
    <col min="13840" max="14075" width="8.77734375" style="69"/>
    <col min="14076" max="14076" width="12.109375" style="69" customWidth="1"/>
    <col min="14077" max="14077" width="30" style="69" customWidth="1"/>
    <col min="14078" max="14078" width="24.44140625" style="69" customWidth="1"/>
    <col min="14079" max="14079" width="17.109375" style="69" customWidth="1"/>
    <col min="14080" max="14080" width="15.33203125" style="69" customWidth="1"/>
    <col min="14081" max="14081" width="13.44140625" style="69" customWidth="1"/>
    <col min="14082" max="14083" width="12.6640625" style="69" customWidth="1"/>
    <col min="14084" max="14084" width="15" style="69" customWidth="1"/>
    <col min="14085" max="14085" width="16.6640625" style="69" customWidth="1"/>
    <col min="14086" max="14086" width="16.109375" style="69" customWidth="1"/>
    <col min="14087" max="14087" width="15.44140625" style="69" customWidth="1"/>
    <col min="14088" max="14088" width="15.6640625" style="69" customWidth="1"/>
    <col min="14089" max="14089" width="19.44140625" style="69" customWidth="1"/>
    <col min="14090" max="14090" width="15.6640625" style="69" customWidth="1"/>
    <col min="14091" max="14091" width="14.33203125" style="69" customWidth="1"/>
    <col min="14092" max="14092" width="15.6640625" style="69" customWidth="1"/>
    <col min="14093" max="14093" width="17.6640625" style="69" customWidth="1"/>
    <col min="14094" max="14094" width="19.6640625" style="69" customWidth="1"/>
    <col min="14095" max="14095" width="14.44140625" style="69" customWidth="1"/>
    <col min="14096" max="14331" width="8.77734375" style="69"/>
    <col min="14332" max="14332" width="12.109375" style="69" customWidth="1"/>
    <col min="14333" max="14333" width="30" style="69" customWidth="1"/>
    <col min="14334" max="14334" width="24.44140625" style="69" customWidth="1"/>
    <col min="14335" max="14335" width="17.109375" style="69" customWidth="1"/>
    <col min="14336" max="14336" width="15.33203125" style="69" customWidth="1"/>
    <col min="14337" max="14337" width="13.44140625" style="69" customWidth="1"/>
    <col min="14338" max="14339" width="12.6640625" style="69" customWidth="1"/>
    <col min="14340" max="14340" width="15" style="69" customWidth="1"/>
    <col min="14341" max="14341" width="16.6640625" style="69" customWidth="1"/>
    <col min="14342" max="14342" width="16.109375" style="69" customWidth="1"/>
    <col min="14343" max="14343" width="15.44140625" style="69" customWidth="1"/>
    <col min="14344" max="14344" width="15.6640625" style="69" customWidth="1"/>
    <col min="14345" max="14345" width="19.44140625" style="69" customWidth="1"/>
    <col min="14346" max="14346" width="15.6640625" style="69" customWidth="1"/>
    <col min="14347" max="14347" width="14.33203125" style="69" customWidth="1"/>
    <col min="14348" max="14348" width="15.6640625" style="69" customWidth="1"/>
    <col min="14349" max="14349" width="17.6640625" style="69" customWidth="1"/>
    <col min="14350" max="14350" width="19.6640625" style="69" customWidth="1"/>
    <col min="14351" max="14351" width="14.44140625" style="69" customWidth="1"/>
    <col min="14352" max="14587" width="8.77734375" style="69"/>
    <col min="14588" max="14588" width="12.109375" style="69" customWidth="1"/>
    <col min="14589" max="14589" width="30" style="69" customWidth="1"/>
    <col min="14590" max="14590" width="24.44140625" style="69" customWidth="1"/>
    <col min="14591" max="14591" width="17.109375" style="69" customWidth="1"/>
    <col min="14592" max="14592" width="15.33203125" style="69" customWidth="1"/>
    <col min="14593" max="14593" width="13.44140625" style="69" customWidth="1"/>
    <col min="14594" max="14595" width="12.6640625" style="69" customWidth="1"/>
    <col min="14596" max="14596" width="15" style="69" customWidth="1"/>
    <col min="14597" max="14597" width="16.6640625" style="69" customWidth="1"/>
    <col min="14598" max="14598" width="16.109375" style="69" customWidth="1"/>
    <col min="14599" max="14599" width="15.44140625" style="69" customWidth="1"/>
    <col min="14600" max="14600" width="15.6640625" style="69" customWidth="1"/>
    <col min="14601" max="14601" width="19.44140625" style="69" customWidth="1"/>
    <col min="14602" max="14602" width="15.6640625" style="69" customWidth="1"/>
    <col min="14603" max="14603" width="14.33203125" style="69" customWidth="1"/>
    <col min="14604" max="14604" width="15.6640625" style="69" customWidth="1"/>
    <col min="14605" max="14605" width="17.6640625" style="69" customWidth="1"/>
    <col min="14606" max="14606" width="19.6640625" style="69" customWidth="1"/>
    <col min="14607" max="14607" width="14.44140625" style="69" customWidth="1"/>
    <col min="14608" max="14843" width="8.77734375" style="69"/>
    <col min="14844" max="14844" width="12.109375" style="69" customWidth="1"/>
    <col min="14845" max="14845" width="30" style="69" customWidth="1"/>
    <col min="14846" max="14846" width="24.44140625" style="69" customWidth="1"/>
    <col min="14847" max="14847" width="17.109375" style="69" customWidth="1"/>
    <col min="14848" max="14848" width="15.33203125" style="69" customWidth="1"/>
    <col min="14849" max="14849" width="13.44140625" style="69" customWidth="1"/>
    <col min="14850" max="14851" width="12.6640625" style="69" customWidth="1"/>
    <col min="14852" max="14852" width="15" style="69" customWidth="1"/>
    <col min="14853" max="14853" width="16.6640625" style="69" customWidth="1"/>
    <col min="14854" max="14854" width="16.109375" style="69" customWidth="1"/>
    <col min="14855" max="14855" width="15.44140625" style="69" customWidth="1"/>
    <col min="14856" max="14856" width="15.6640625" style="69" customWidth="1"/>
    <col min="14857" max="14857" width="19.44140625" style="69" customWidth="1"/>
    <col min="14858" max="14858" width="15.6640625" style="69" customWidth="1"/>
    <col min="14859" max="14859" width="14.33203125" style="69" customWidth="1"/>
    <col min="14860" max="14860" width="15.6640625" style="69" customWidth="1"/>
    <col min="14861" max="14861" width="17.6640625" style="69" customWidth="1"/>
    <col min="14862" max="14862" width="19.6640625" style="69" customWidth="1"/>
    <col min="14863" max="14863" width="14.44140625" style="69" customWidth="1"/>
    <col min="14864" max="15099" width="8.77734375" style="69"/>
    <col min="15100" max="15100" width="12.109375" style="69" customWidth="1"/>
    <col min="15101" max="15101" width="30" style="69" customWidth="1"/>
    <col min="15102" max="15102" width="24.44140625" style="69" customWidth="1"/>
    <col min="15103" max="15103" width="17.109375" style="69" customWidth="1"/>
    <col min="15104" max="15104" width="15.33203125" style="69" customWidth="1"/>
    <col min="15105" max="15105" width="13.44140625" style="69" customWidth="1"/>
    <col min="15106" max="15107" width="12.6640625" style="69" customWidth="1"/>
    <col min="15108" max="15108" width="15" style="69" customWidth="1"/>
    <col min="15109" max="15109" width="16.6640625" style="69" customWidth="1"/>
    <col min="15110" max="15110" width="16.109375" style="69" customWidth="1"/>
    <col min="15111" max="15111" width="15.44140625" style="69" customWidth="1"/>
    <col min="15112" max="15112" width="15.6640625" style="69" customWidth="1"/>
    <col min="15113" max="15113" width="19.44140625" style="69" customWidth="1"/>
    <col min="15114" max="15114" width="15.6640625" style="69" customWidth="1"/>
    <col min="15115" max="15115" width="14.33203125" style="69" customWidth="1"/>
    <col min="15116" max="15116" width="15.6640625" style="69" customWidth="1"/>
    <col min="15117" max="15117" width="17.6640625" style="69" customWidth="1"/>
    <col min="15118" max="15118" width="19.6640625" style="69" customWidth="1"/>
    <col min="15119" max="15119" width="14.44140625" style="69" customWidth="1"/>
    <col min="15120" max="15355" width="8.77734375" style="69"/>
    <col min="15356" max="15356" width="12.109375" style="69" customWidth="1"/>
    <col min="15357" max="15357" width="30" style="69" customWidth="1"/>
    <col min="15358" max="15358" width="24.44140625" style="69" customWidth="1"/>
    <col min="15359" max="15359" width="17.109375" style="69" customWidth="1"/>
    <col min="15360" max="15360" width="15.33203125" style="69" customWidth="1"/>
    <col min="15361" max="15361" width="13.44140625" style="69" customWidth="1"/>
    <col min="15362" max="15363" width="12.6640625" style="69" customWidth="1"/>
    <col min="15364" max="15364" width="15" style="69" customWidth="1"/>
    <col min="15365" max="15365" width="16.6640625" style="69" customWidth="1"/>
    <col min="15366" max="15366" width="16.109375" style="69" customWidth="1"/>
    <col min="15367" max="15367" width="15.44140625" style="69" customWidth="1"/>
    <col min="15368" max="15368" width="15.6640625" style="69" customWidth="1"/>
    <col min="15369" max="15369" width="19.44140625" style="69" customWidth="1"/>
    <col min="15370" max="15370" width="15.6640625" style="69" customWidth="1"/>
    <col min="15371" max="15371" width="14.33203125" style="69" customWidth="1"/>
    <col min="15372" max="15372" width="15.6640625" style="69" customWidth="1"/>
    <col min="15373" max="15373" width="17.6640625" style="69" customWidth="1"/>
    <col min="15374" max="15374" width="19.6640625" style="69" customWidth="1"/>
    <col min="15375" max="15375" width="14.44140625" style="69" customWidth="1"/>
    <col min="15376" max="15611" width="8.77734375" style="69"/>
    <col min="15612" max="15612" width="12.109375" style="69" customWidth="1"/>
    <col min="15613" max="15613" width="30" style="69" customWidth="1"/>
    <col min="15614" max="15614" width="24.44140625" style="69" customWidth="1"/>
    <col min="15615" max="15615" width="17.109375" style="69" customWidth="1"/>
    <col min="15616" max="15616" width="15.33203125" style="69" customWidth="1"/>
    <col min="15617" max="15617" width="13.44140625" style="69" customWidth="1"/>
    <col min="15618" max="15619" width="12.6640625" style="69" customWidth="1"/>
    <col min="15620" max="15620" width="15" style="69" customWidth="1"/>
    <col min="15621" max="15621" width="16.6640625" style="69" customWidth="1"/>
    <col min="15622" max="15622" width="16.109375" style="69" customWidth="1"/>
    <col min="15623" max="15623" width="15.44140625" style="69" customWidth="1"/>
    <col min="15624" max="15624" width="15.6640625" style="69" customWidth="1"/>
    <col min="15625" max="15625" width="19.44140625" style="69" customWidth="1"/>
    <col min="15626" max="15626" width="15.6640625" style="69" customWidth="1"/>
    <col min="15627" max="15627" width="14.33203125" style="69" customWidth="1"/>
    <col min="15628" max="15628" width="15.6640625" style="69" customWidth="1"/>
    <col min="15629" max="15629" width="17.6640625" style="69" customWidth="1"/>
    <col min="15630" max="15630" width="19.6640625" style="69" customWidth="1"/>
    <col min="15631" max="15631" width="14.44140625" style="69" customWidth="1"/>
    <col min="15632" max="15867" width="8.77734375" style="69"/>
    <col min="15868" max="15868" width="12.109375" style="69" customWidth="1"/>
    <col min="15869" max="15869" width="30" style="69" customWidth="1"/>
    <col min="15870" max="15870" width="24.44140625" style="69" customWidth="1"/>
    <col min="15871" max="15871" width="17.109375" style="69" customWidth="1"/>
    <col min="15872" max="15872" width="15.33203125" style="69" customWidth="1"/>
    <col min="15873" max="15873" width="13.44140625" style="69" customWidth="1"/>
    <col min="15874" max="15875" width="12.6640625" style="69" customWidth="1"/>
    <col min="15876" max="15876" width="15" style="69" customWidth="1"/>
    <col min="15877" max="15877" width="16.6640625" style="69" customWidth="1"/>
    <col min="15878" max="15878" width="16.109375" style="69" customWidth="1"/>
    <col min="15879" max="15879" width="15.44140625" style="69" customWidth="1"/>
    <col min="15880" max="15880" width="15.6640625" style="69" customWidth="1"/>
    <col min="15881" max="15881" width="19.44140625" style="69" customWidth="1"/>
    <col min="15882" max="15882" width="15.6640625" style="69" customWidth="1"/>
    <col min="15883" max="15883" width="14.33203125" style="69" customWidth="1"/>
    <col min="15884" max="15884" width="15.6640625" style="69" customWidth="1"/>
    <col min="15885" max="15885" width="17.6640625" style="69" customWidth="1"/>
    <col min="15886" max="15886" width="19.6640625" style="69" customWidth="1"/>
    <col min="15887" max="15887" width="14.44140625" style="69" customWidth="1"/>
    <col min="15888" max="16123" width="8.77734375" style="69"/>
    <col min="16124" max="16124" width="12.109375" style="69" customWidth="1"/>
    <col min="16125" max="16125" width="30" style="69" customWidth="1"/>
    <col min="16126" max="16126" width="24.44140625" style="69" customWidth="1"/>
    <col min="16127" max="16127" width="17.109375" style="69" customWidth="1"/>
    <col min="16128" max="16128" width="15.33203125" style="69" customWidth="1"/>
    <col min="16129" max="16129" width="13.44140625" style="69" customWidth="1"/>
    <col min="16130" max="16131" width="12.6640625" style="69" customWidth="1"/>
    <col min="16132" max="16132" width="15" style="69" customWidth="1"/>
    <col min="16133" max="16133" width="16.6640625" style="69" customWidth="1"/>
    <col min="16134" max="16134" width="16.109375" style="69" customWidth="1"/>
    <col min="16135" max="16135" width="15.44140625" style="69" customWidth="1"/>
    <col min="16136" max="16136" width="15.6640625" style="69" customWidth="1"/>
    <col min="16137" max="16137" width="19.44140625" style="69" customWidth="1"/>
    <col min="16138" max="16138" width="15.6640625" style="69" customWidth="1"/>
    <col min="16139" max="16139" width="14.33203125" style="69" customWidth="1"/>
    <col min="16140" max="16140" width="15.6640625" style="69" customWidth="1"/>
    <col min="16141" max="16141" width="17.6640625" style="69" customWidth="1"/>
    <col min="16142" max="16142" width="19.6640625" style="69" customWidth="1"/>
    <col min="16143" max="16143" width="14.44140625" style="69" customWidth="1"/>
    <col min="16144" max="16381" width="8.77734375" style="69"/>
    <col min="16382" max="16384" width="8.6640625" style="69" customWidth="1"/>
  </cols>
  <sheetData>
    <row r="1" spans="2:22" ht="15.5" x14ac:dyDescent="0.35">
      <c r="B1" s="115" t="s">
        <v>0</v>
      </c>
      <c r="C1" s="68"/>
      <c r="D1" s="68"/>
      <c r="E1" s="68"/>
      <c r="F1" s="68"/>
      <c r="G1" s="68"/>
      <c r="H1" s="68"/>
      <c r="I1" s="68"/>
      <c r="J1" s="68"/>
      <c r="K1" s="68"/>
      <c r="L1" s="68"/>
      <c r="M1" s="68"/>
      <c r="N1" s="68"/>
      <c r="O1" s="68"/>
      <c r="P1" s="68"/>
      <c r="R1" s="70"/>
      <c r="S1" s="71"/>
      <c r="T1" s="71"/>
      <c r="U1" s="71"/>
      <c r="V1" s="72">
        <v>0.10440000000000001</v>
      </c>
    </row>
    <row r="2" spans="2:22" ht="15.5" x14ac:dyDescent="0.35">
      <c r="B2" s="68"/>
      <c r="C2" s="68"/>
      <c r="D2" s="68"/>
      <c r="E2" s="68"/>
      <c r="F2" s="68"/>
      <c r="G2" s="127" t="s">
        <v>1</v>
      </c>
      <c r="H2" s="127"/>
      <c r="I2" s="127"/>
      <c r="J2" s="68"/>
      <c r="K2" s="68"/>
      <c r="L2" s="68"/>
      <c r="M2" s="68"/>
      <c r="N2" s="68"/>
      <c r="O2" s="68"/>
      <c r="P2" s="68"/>
      <c r="R2" s="70"/>
      <c r="S2" s="71"/>
      <c r="T2" s="71"/>
      <c r="U2" s="71"/>
      <c r="V2" s="72"/>
    </row>
    <row r="3" spans="2:22" ht="13.5" thickBot="1" x14ac:dyDescent="0.35">
      <c r="B3" s="128"/>
      <c r="C3" s="128"/>
      <c r="D3" s="128"/>
      <c r="E3" s="128"/>
      <c r="F3" s="128"/>
      <c r="G3" s="128"/>
      <c r="H3" s="128"/>
      <c r="I3" s="128"/>
      <c r="J3" s="128"/>
      <c r="K3" s="128"/>
      <c r="L3" s="128"/>
      <c r="M3" s="128"/>
      <c r="N3" s="128"/>
      <c r="O3" s="128"/>
      <c r="R3" s="70"/>
      <c r="S3" s="71"/>
      <c r="T3" s="71"/>
      <c r="U3" s="71"/>
      <c r="V3" s="72">
        <v>0.1235</v>
      </c>
    </row>
    <row r="4" spans="2:22" ht="13.5" thickBot="1" x14ac:dyDescent="0.35">
      <c r="B4" s="129" t="s">
        <v>2</v>
      </c>
      <c r="C4" s="130"/>
      <c r="D4" s="130"/>
      <c r="E4" s="130"/>
      <c r="F4" s="130"/>
      <c r="G4" s="131"/>
      <c r="H4" s="136"/>
      <c r="I4" s="136"/>
      <c r="J4" s="136"/>
      <c r="K4" s="136"/>
      <c r="L4" s="137"/>
      <c r="M4" s="74"/>
      <c r="N4" s="74"/>
      <c r="O4" s="74"/>
      <c r="P4" s="75"/>
      <c r="R4" s="70"/>
      <c r="S4" s="71"/>
      <c r="T4" s="71"/>
      <c r="U4" s="71"/>
      <c r="V4" s="72">
        <v>0.17249999999999999</v>
      </c>
    </row>
    <row r="5" spans="2:22" x14ac:dyDescent="0.3">
      <c r="B5" s="76"/>
      <c r="C5" s="76"/>
      <c r="D5" s="76"/>
      <c r="E5" s="76"/>
      <c r="F5" s="76"/>
      <c r="G5" s="76"/>
      <c r="H5" s="76"/>
      <c r="I5" s="74"/>
      <c r="J5" s="74"/>
      <c r="K5" s="74"/>
      <c r="L5" s="74"/>
      <c r="M5" s="74"/>
      <c r="N5" s="74"/>
      <c r="O5" s="74"/>
      <c r="R5" s="70"/>
      <c r="S5" s="71"/>
      <c r="T5" s="71"/>
      <c r="U5" s="71"/>
      <c r="V5" s="72">
        <v>0.18890000000000001</v>
      </c>
    </row>
    <row r="6" spans="2:22" x14ac:dyDescent="0.3">
      <c r="B6" s="128" t="s">
        <v>3</v>
      </c>
      <c r="C6" s="128"/>
      <c r="D6" s="128"/>
      <c r="E6" s="128"/>
      <c r="F6" s="128"/>
      <c r="G6" s="128"/>
      <c r="H6" s="128"/>
      <c r="I6" s="128"/>
      <c r="J6" s="128"/>
      <c r="K6" s="128"/>
      <c r="L6" s="128"/>
      <c r="M6" s="128"/>
      <c r="N6" s="128"/>
      <c r="O6" s="128"/>
      <c r="R6" s="70"/>
      <c r="S6" s="71"/>
      <c r="T6" s="71"/>
      <c r="U6" s="71"/>
      <c r="V6" s="72">
        <v>0.20019999999999999</v>
      </c>
    </row>
    <row r="7" spans="2:22" x14ac:dyDescent="0.3">
      <c r="B7" s="132" t="s">
        <v>4</v>
      </c>
      <c r="C7" s="133"/>
      <c r="D7" s="133"/>
      <c r="E7" s="133"/>
      <c r="F7" s="133"/>
      <c r="G7" s="133"/>
      <c r="H7" s="77" t="s">
        <v>5</v>
      </c>
      <c r="I7" s="78">
        <f>+IF(H7="Biudžetinė",0.0014,IF(H7="Verslo įm. ir kt.",0.0046,IF(H7="Kitos organizacijos**",0.003,0)))</f>
        <v>1.4E-3</v>
      </c>
      <c r="K7" s="79"/>
      <c r="L7" s="73"/>
      <c r="M7" s="73"/>
      <c r="N7" s="73"/>
      <c r="O7" s="80"/>
      <c r="R7" s="81"/>
      <c r="S7" s="71"/>
      <c r="T7" s="71"/>
      <c r="U7" s="71"/>
    </row>
    <row r="8" spans="2:22" x14ac:dyDescent="0.3">
      <c r="I8" s="79"/>
    </row>
    <row r="9" spans="2:22" x14ac:dyDescent="0.3">
      <c r="B9" s="118" t="s">
        <v>6</v>
      </c>
      <c r="C9" s="118" t="s">
        <v>7</v>
      </c>
      <c r="D9" s="118" t="s">
        <v>8</v>
      </c>
      <c r="E9" s="118" t="s">
        <v>9</v>
      </c>
      <c r="F9" s="118" t="s">
        <v>10</v>
      </c>
      <c r="G9" s="118" t="s">
        <v>11</v>
      </c>
      <c r="H9" s="138" t="s">
        <v>12</v>
      </c>
      <c r="I9" s="118" t="s">
        <v>13</v>
      </c>
      <c r="J9" s="126" t="s">
        <v>14</v>
      </c>
      <c r="K9" s="126" t="s">
        <v>15</v>
      </c>
      <c r="L9" s="126" t="s">
        <v>16</v>
      </c>
      <c r="M9" s="126" t="s">
        <v>17</v>
      </c>
      <c r="N9" s="118" t="s">
        <v>18</v>
      </c>
      <c r="O9" s="118" t="s">
        <v>19</v>
      </c>
      <c r="P9" s="118" t="s">
        <v>20</v>
      </c>
      <c r="Q9" s="118" t="s">
        <v>21</v>
      </c>
      <c r="R9" s="118" t="s">
        <v>22</v>
      </c>
      <c r="S9" s="118" t="s">
        <v>23</v>
      </c>
      <c r="T9" s="118" t="s">
        <v>24</v>
      </c>
      <c r="U9" s="118" t="s">
        <v>25</v>
      </c>
      <c r="V9" s="118" t="s">
        <v>26</v>
      </c>
    </row>
    <row r="10" spans="2:22" x14ac:dyDescent="0.3">
      <c r="B10" s="119"/>
      <c r="C10" s="119"/>
      <c r="D10" s="119"/>
      <c r="E10" s="119"/>
      <c r="F10" s="119"/>
      <c r="G10" s="119"/>
      <c r="H10" s="139"/>
      <c r="I10" s="119"/>
      <c r="J10" s="126"/>
      <c r="K10" s="126"/>
      <c r="L10" s="126"/>
      <c r="M10" s="126"/>
      <c r="N10" s="119"/>
      <c r="O10" s="119"/>
      <c r="P10" s="119"/>
      <c r="Q10" s="119"/>
      <c r="R10" s="119"/>
      <c r="S10" s="119"/>
      <c r="T10" s="119"/>
      <c r="U10" s="119"/>
      <c r="V10" s="119"/>
    </row>
    <row r="11" spans="2:22" x14ac:dyDescent="0.3">
      <c r="B11" s="120"/>
      <c r="C11" s="120"/>
      <c r="D11" s="120"/>
      <c r="E11" s="120"/>
      <c r="F11" s="120"/>
      <c r="G11" s="120"/>
      <c r="H11" s="140"/>
      <c r="I11" s="120"/>
      <c r="J11" s="126"/>
      <c r="K11" s="126"/>
      <c r="L11" s="126"/>
      <c r="M11" s="126"/>
      <c r="N11" s="120"/>
      <c r="O11" s="120"/>
      <c r="P11" s="120"/>
      <c r="Q11" s="120"/>
      <c r="R11" s="120"/>
      <c r="S11" s="120"/>
      <c r="T11" s="120"/>
      <c r="U11" s="120"/>
      <c r="V11" s="120"/>
    </row>
    <row r="12" spans="2:22" x14ac:dyDescent="0.3">
      <c r="B12" s="83">
        <v>1</v>
      </c>
      <c r="C12" s="83">
        <v>2</v>
      </c>
      <c r="D12" s="83">
        <v>3</v>
      </c>
      <c r="E12" s="83">
        <v>4</v>
      </c>
      <c r="F12" s="83">
        <v>5</v>
      </c>
      <c r="G12" s="83">
        <v>6</v>
      </c>
      <c r="H12" s="83">
        <v>7</v>
      </c>
      <c r="I12" s="84" t="s">
        <v>27</v>
      </c>
      <c r="J12" s="83">
        <v>9</v>
      </c>
      <c r="K12" s="83">
        <v>10</v>
      </c>
      <c r="L12" s="83">
        <v>11</v>
      </c>
      <c r="M12" s="83">
        <v>12</v>
      </c>
      <c r="N12" s="83" t="s">
        <v>28</v>
      </c>
      <c r="O12" s="82">
        <v>14</v>
      </c>
      <c r="P12" s="82">
        <v>15</v>
      </c>
      <c r="Q12" s="82">
        <v>16</v>
      </c>
      <c r="R12" s="82">
        <v>17</v>
      </c>
      <c r="S12" s="82">
        <v>18</v>
      </c>
      <c r="T12" s="82" t="s">
        <v>29</v>
      </c>
      <c r="U12" s="82" t="s">
        <v>30</v>
      </c>
      <c r="V12" s="82">
        <v>21</v>
      </c>
    </row>
    <row r="13" spans="2:22" ht="52" x14ac:dyDescent="0.3">
      <c r="B13" s="85" t="s">
        <v>43</v>
      </c>
      <c r="C13" s="85" t="s">
        <v>44</v>
      </c>
      <c r="D13" s="85" t="s">
        <v>45</v>
      </c>
      <c r="E13" s="86" t="s">
        <v>46</v>
      </c>
      <c r="F13" s="77">
        <v>3</v>
      </c>
      <c r="G13" s="86" t="s">
        <v>47</v>
      </c>
      <c r="H13" s="85"/>
      <c r="I13" s="87">
        <v>36</v>
      </c>
      <c r="J13" s="87">
        <f>13*186</f>
        <v>2418</v>
      </c>
      <c r="K13" s="87"/>
      <c r="L13" s="113"/>
      <c r="M13" s="88">
        <f t="shared" ref="M13:M26" si="0">(+J13+K13)*L13</f>
        <v>0</v>
      </c>
      <c r="N13" s="88">
        <f>ROUND(J13+K13+M13,2)</f>
        <v>2418</v>
      </c>
      <c r="O13" s="67">
        <f t="shared" ref="O13:O26" si="1">ROUND(IF($I$7=0%,0,(IF(G13="Terminuota",(1+$I$7+0.0203)*(J13+K13+M13),(1+$I$7+0.0131)*(J13+K13+M13)))),2)</f>
        <v>2470.4699999999998</v>
      </c>
      <c r="P13" s="89">
        <v>5</v>
      </c>
      <c r="Q13" s="90">
        <v>20</v>
      </c>
      <c r="R13" s="91">
        <f>IF(OR(P13="",Q13=""),"",VLOOKUP(CONCATENATE(P13," dienų darbo savaitė"),'[1]Atostogų išmokų FN'!$A$7:$AH$8,Q13-16)/100)</f>
        <v>8.6300000000000002E-2</v>
      </c>
      <c r="S13" s="92">
        <f t="shared" ref="S13:S26" si="2">IF(O13=0,0,ROUND((O13*R13),2))</f>
        <v>213.2</v>
      </c>
      <c r="T13" s="93">
        <f>SUM(O13+S13)</f>
        <v>2683.6699999999996</v>
      </c>
      <c r="U13" s="93">
        <f t="shared" ref="U13:U26" si="3">SUM(F13*I13*T13)</f>
        <v>289836.36</v>
      </c>
      <c r="V13" s="94" t="s">
        <v>48</v>
      </c>
    </row>
    <row r="14" spans="2:22" ht="39" x14ac:dyDescent="0.3">
      <c r="B14" s="85" t="s">
        <v>49</v>
      </c>
      <c r="C14" s="85" t="s">
        <v>44</v>
      </c>
      <c r="D14" s="85" t="s">
        <v>45</v>
      </c>
      <c r="E14" s="86" t="s">
        <v>50</v>
      </c>
      <c r="F14" s="77">
        <v>1</v>
      </c>
      <c r="G14" s="86" t="s">
        <v>47</v>
      </c>
      <c r="H14" s="85" t="s">
        <v>51</v>
      </c>
      <c r="I14" s="87">
        <v>8</v>
      </c>
      <c r="J14" s="87"/>
      <c r="K14" s="87">
        <f>9*186*0.2</f>
        <v>334.8</v>
      </c>
      <c r="L14" s="113">
        <v>0.05</v>
      </c>
      <c r="M14" s="88">
        <f t="shared" si="0"/>
        <v>16.740000000000002</v>
      </c>
      <c r="N14" s="88">
        <f t="shared" ref="N14:N26" si="4">ROUND(J14+K14+M14,2)</f>
        <v>351.54</v>
      </c>
      <c r="O14" s="67">
        <f t="shared" si="1"/>
        <v>359.17</v>
      </c>
      <c r="P14" s="89">
        <v>5</v>
      </c>
      <c r="Q14" s="90">
        <v>32</v>
      </c>
      <c r="R14" s="91">
        <f>IF(OR(P14="",Q14=""),"",VLOOKUP(CONCATENATE(P14," dienų darbo savaitė"),'[1]Atostogų išmokų FN'!$A$7:$AH$8,Q14-16)/100)</f>
        <v>0.14990000000000001</v>
      </c>
      <c r="S14" s="92">
        <f t="shared" si="2"/>
        <v>53.84</v>
      </c>
      <c r="T14" s="93">
        <f t="shared" ref="T14:T26" si="5">SUM(O14+S14)</f>
        <v>413.01</v>
      </c>
      <c r="U14" s="93">
        <f t="shared" si="3"/>
        <v>3304.08</v>
      </c>
      <c r="V14" s="112" t="s">
        <v>52</v>
      </c>
    </row>
    <row r="15" spans="2:22" x14ac:dyDescent="0.3">
      <c r="B15" s="85" t="s">
        <v>53</v>
      </c>
      <c r="C15" s="85" t="s">
        <v>54</v>
      </c>
      <c r="D15" s="85" t="s">
        <v>55</v>
      </c>
      <c r="E15" s="86" t="s">
        <v>56</v>
      </c>
      <c r="F15" s="77">
        <v>1</v>
      </c>
      <c r="G15" s="86" t="s">
        <v>57</v>
      </c>
      <c r="H15" s="85" t="s">
        <v>58</v>
      </c>
      <c r="I15" s="87">
        <v>10</v>
      </c>
      <c r="J15" s="87">
        <f>9*186</f>
        <v>1674</v>
      </c>
      <c r="K15" s="87">
        <f>9*186*0.2</f>
        <v>334.8</v>
      </c>
      <c r="L15" s="113">
        <v>0.05</v>
      </c>
      <c r="M15" s="88">
        <f t="shared" si="0"/>
        <v>100.44</v>
      </c>
      <c r="N15" s="88">
        <f t="shared" si="4"/>
        <v>2109.2399999999998</v>
      </c>
      <c r="O15" s="67">
        <f t="shared" si="1"/>
        <v>2139.8200000000002</v>
      </c>
      <c r="P15" s="89">
        <v>5</v>
      </c>
      <c r="Q15" s="90">
        <v>20</v>
      </c>
      <c r="R15" s="91">
        <f>IF(OR(P15="",Q15=""),"",VLOOKUP(CONCATENATE(P15," dienų darbo savaitė"),'[1]Atostogų išmokų FN'!$A$7:$AH$8,Q15-16)/100)</f>
        <v>8.6300000000000002E-2</v>
      </c>
      <c r="S15" s="92">
        <f t="shared" si="2"/>
        <v>184.67</v>
      </c>
      <c r="T15" s="93">
        <f t="shared" si="5"/>
        <v>2324.4900000000002</v>
      </c>
      <c r="U15" s="93">
        <f t="shared" si="3"/>
        <v>23244.9</v>
      </c>
      <c r="V15" s="95"/>
    </row>
    <row r="16" spans="2:22" x14ac:dyDescent="0.3">
      <c r="B16" s="85"/>
      <c r="C16" s="85"/>
      <c r="D16" s="85"/>
      <c r="E16" s="86"/>
      <c r="F16" s="86"/>
      <c r="G16" s="86"/>
      <c r="H16" s="85"/>
      <c r="I16" s="87"/>
      <c r="J16" s="87"/>
      <c r="K16" s="87"/>
      <c r="L16" s="113"/>
      <c r="M16" s="88">
        <f t="shared" si="0"/>
        <v>0</v>
      </c>
      <c r="N16" s="88">
        <f t="shared" si="4"/>
        <v>0</v>
      </c>
      <c r="O16" s="67">
        <f t="shared" si="1"/>
        <v>0</v>
      </c>
      <c r="P16" s="89"/>
      <c r="Q16" s="90"/>
      <c r="R16" s="91" t="str">
        <f>IF(OR(P16="",Q16=""),"",VLOOKUP(CONCATENATE(P16," dienų darbo savaitė"),'[1]Atostogų išmokų FN'!$A$7:$AH$8,Q16-16)/100)</f>
        <v/>
      </c>
      <c r="S16" s="92">
        <f t="shared" si="2"/>
        <v>0</v>
      </c>
      <c r="T16" s="93">
        <f t="shared" si="5"/>
        <v>0</v>
      </c>
      <c r="U16" s="93">
        <f t="shared" si="3"/>
        <v>0</v>
      </c>
      <c r="V16" s="95"/>
    </row>
    <row r="17" spans="2:22" x14ac:dyDescent="0.3">
      <c r="B17" s="85"/>
      <c r="C17" s="85"/>
      <c r="D17" s="85"/>
      <c r="E17" s="86"/>
      <c r="G17" s="86"/>
      <c r="H17" s="85"/>
      <c r="I17" s="87"/>
      <c r="J17" s="87"/>
      <c r="K17" s="87"/>
      <c r="L17" s="113"/>
      <c r="M17" s="88">
        <f t="shared" si="0"/>
        <v>0</v>
      </c>
      <c r="N17" s="88">
        <f t="shared" si="4"/>
        <v>0</v>
      </c>
      <c r="O17" s="67">
        <f t="shared" si="1"/>
        <v>0</v>
      </c>
      <c r="P17" s="89"/>
      <c r="Q17" s="90"/>
      <c r="R17" s="91" t="str">
        <f>IF(OR(P17="",Q17=""),"",VLOOKUP(CONCATENATE(P17," dienų darbo savaitė"),'[1]Atostogų išmokų FN'!$A$7:$AH$8,Q17-16)/100)</f>
        <v/>
      </c>
      <c r="S17" s="92">
        <f t="shared" si="2"/>
        <v>0</v>
      </c>
      <c r="T17" s="93">
        <f t="shared" si="5"/>
        <v>0</v>
      </c>
      <c r="U17" s="93">
        <f t="shared" si="3"/>
        <v>0</v>
      </c>
      <c r="V17" s="95"/>
    </row>
    <row r="18" spans="2:22" x14ac:dyDescent="0.3">
      <c r="B18" s="85"/>
      <c r="C18" s="85"/>
      <c r="D18" s="85"/>
      <c r="E18" s="86"/>
      <c r="F18" s="86"/>
      <c r="G18" s="86"/>
      <c r="H18" s="85"/>
      <c r="I18" s="87"/>
      <c r="J18" s="87"/>
      <c r="K18" s="87"/>
      <c r="L18" s="113"/>
      <c r="M18" s="88">
        <f t="shared" si="0"/>
        <v>0</v>
      </c>
      <c r="N18" s="88">
        <f t="shared" si="4"/>
        <v>0</v>
      </c>
      <c r="O18" s="67">
        <f t="shared" si="1"/>
        <v>0</v>
      </c>
      <c r="P18" s="89"/>
      <c r="Q18" s="90"/>
      <c r="R18" s="91" t="str">
        <f>IF(OR(P18="",Q18=""),"",VLOOKUP(CONCATENATE(P18," dienų darbo savaitė"),'[1]Atostogų išmokų FN'!$A$7:$AH$8,Q18-16)/100)</f>
        <v/>
      </c>
      <c r="S18" s="92">
        <f t="shared" si="2"/>
        <v>0</v>
      </c>
      <c r="T18" s="93">
        <f t="shared" si="5"/>
        <v>0</v>
      </c>
      <c r="U18" s="93">
        <f t="shared" si="3"/>
        <v>0</v>
      </c>
      <c r="V18" s="95"/>
    </row>
    <row r="19" spans="2:22" x14ac:dyDescent="0.3">
      <c r="B19" s="85"/>
      <c r="C19" s="85"/>
      <c r="D19" s="85"/>
      <c r="E19" s="86"/>
      <c r="F19" s="86"/>
      <c r="G19" s="86"/>
      <c r="H19" s="85"/>
      <c r="I19" s="87"/>
      <c r="J19" s="87"/>
      <c r="K19" s="87"/>
      <c r="L19" s="113"/>
      <c r="M19" s="88">
        <f t="shared" si="0"/>
        <v>0</v>
      </c>
      <c r="N19" s="88">
        <f t="shared" si="4"/>
        <v>0</v>
      </c>
      <c r="O19" s="67">
        <f t="shared" si="1"/>
        <v>0</v>
      </c>
      <c r="P19" s="89"/>
      <c r="Q19" s="90"/>
      <c r="R19" s="91" t="str">
        <f>IF(OR(P19="",Q19=""),"",VLOOKUP(CONCATENATE(P19," dienų darbo savaitė"),'[1]Atostogų išmokų FN'!$A$7:$AH$8,Q19-16)/100)</f>
        <v/>
      </c>
      <c r="S19" s="92">
        <f t="shared" si="2"/>
        <v>0</v>
      </c>
      <c r="T19" s="93">
        <f t="shared" si="5"/>
        <v>0</v>
      </c>
      <c r="U19" s="93">
        <f t="shared" si="3"/>
        <v>0</v>
      </c>
      <c r="V19" s="95"/>
    </row>
    <row r="20" spans="2:22" x14ac:dyDescent="0.3">
      <c r="B20" s="85"/>
      <c r="C20" s="85"/>
      <c r="D20" s="85"/>
      <c r="F20" s="86"/>
      <c r="G20" s="86"/>
      <c r="H20" s="85"/>
      <c r="I20" s="87"/>
      <c r="J20" s="87"/>
      <c r="K20" s="87"/>
      <c r="L20" s="113"/>
      <c r="M20" s="88">
        <f t="shared" si="0"/>
        <v>0</v>
      </c>
      <c r="N20" s="88">
        <f t="shared" si="4"/>
        <v>0</v>
      </c>
      <c r="O20" s="67">
        <f t="shared" si="1"/>
        <v>0</v>
      </c>
      <c r="P20" s="89"/>
      <c r="Q20" s="90"/>
      <c r="R20" s="91" t="str">
        <f>IF(OR(P20="",Q20=""),"",VLOOKUP(CONCATENATE(P20," dienų darbo savaitė"),'[1]Atostogų išmokų FN'!$A$7:$AH$8,Q20-16)/100)</f>
        <v/>
      </c>
      <c r="S20" s="92">
        <f t="shared" si="2"/>
        <v>0</v>
      </c>
      <c r="T20" s="93">
        <f t="shared" si="5"/>
        <v>0</v>
      </c>
      <c r="U20" s="93">
        <f t="shared" si="3"/>
        <v>0</v>
      </c>
      <c r="V20" s="95"/>
    </row>
    <row r="21" spans="2:22" x14ac:dyDescent="0.3">
      <c r="B21" s="85"/>
      <c r="C21" s="85"/>
      <c r="D21" s="85"/>
      <c r="E21" s="86"/>
      <c r="F21" s="86"/>
      <c r="G21" s="86"/>
      <c r="H21" s="85"/>
      <c r="I21" s="87"/>
      <c r="J21" s="87"/>
      <c r="K21" s="87"/>
      <c r="L21" s="113"/>
      <c r="M21" s="88">
        <f t="shared" si="0"/>
        <v>0</v>
      </c>
      <c r="N21" s="88">
        <f t="shared" si="4"/>
        <v>0</v>
      </c>
      <c r="O21" s="67">
        <f t="shared" si="1"/>
        <v>0</v>
      </c>
      <c r="P21" s="89"/>
      <c r="Q21" s="90"/>
      <c r="R21" s="91" t="str">
        <f>IF(OR(P21="",Q21=""),"",VLOOKUP(CONCATENATE(P21," dienų darbo savaitė"),'[1]Atostogų išmokų FN'!$A$7:$AH$8,Q21-16)/100)</f>
        <v/>
      </c>
      <c r="S21" s="92">
        <f t="shared" si="2"/>
        <v>0</v>
      </c>
      <c r="T21" s="93">
        <f t="shared" si="5"/>
        <v>0</v>
      </c>
      <c r="U21" s="93">
        <f t="shared" si="3"/>
        <v>0</v>
      </c>
      <c r="V21" s="95"/>
    </row>
    <row r="22" spans="2:22" x14ac:dyDescent="0.3">
      <c r="B22" s="85"/>
      <c r="C22" s="85"/>
      <c r="D22" s="85"/>
      <c r="E22" s="86"/>
      <c r="F22" s="86"/>
      <c r="G22" s="86"/>
      <c r="H22" s="85"/>
      <c r="I22" s="87"/>
      <c r="J22" s="87"/>
      <c r="K22" s="87"/>
      <c r="L22" s="113"/>
      <c r="M22" s="88">
        <f t="shared" si="0"/>
        <v>0</v>
      </c>
      <c r="N22" s="88">
        <f t="shared" si="4"/>
        <v>0</v>
      </c>
      <c r="O22" s="67">
        <f t="shared" si="1"/>
        <v>0</v>
      </c>
      <c r="P22" s="89"/>
      <c r="Q22" s="90"/>
      <c r="R22" s="91" t="str">
        <f>IF(OR(P22="",Q22=""),"",VLOOKUP(CONCATENATE(P22," dienų darbo savaitė"),'[1]Atostogų išmokų FN'!$A$7:$AH$8,Q22-16)/100)</f>
        <v/>
      </c>
      <c r="S22" s="92">
        <f t="shared" si="2"/>
        <v>0</v>
      </c>
      <c r="T22" s="93">
        <f t="shared" si="5"/>
        <v>0</v>
      </c>
      <c r="U22" s="93">
        <f t="shared" si="3"/>
        <v>0</v>
      </c>
      <c r="V22" s="95"/>
    </row>
    <row r="23" spans="2:22" x14ac:dyDescent="0.3">
      <c r="B23" s="85"/>
      <c r="C23" s="85"/>
      <c r="D23" s="85"/>
      <c r="E23" s="86"/>
      <c r="F23" s="86"/>
      <c r="G23" s="86"/>
      <c r="H23" s="85"/>
      <c r="I23" s="87"/>
      <c r="J23" s="87"/>
      <c r="K23" s="87"/>
      <c r="L23" s="113"/>
      <c r="M23" s="88">
        <f t="shared" si="0"/>
        <v>0</v>
      </c>
      <c r="N23" s="88">
        <f t="shared" si="4"/>
        <v>0</v>
      </c>
      <c r="O23" s="67">
        <f t="shared" si="1"/>
        <v>0</v>
      </c>
      <c r="P23" s="89"/>
      <c r="Q23" s="90"/>
      <c r="R23" s="91" t="str">
        <f>IF(OR(P23="",Q23=""),"",VLOOKUP(CONCATENATE(P23," dienų darbo savaitė"),'[1]Atostogų išmokų FN'!$A$7:$AH$8,Q23-16)/100)</f>
        <v/>
      </c>
      <c r="S23" s="92">
        <f t="shared" si="2"/>
        <v>0</v>
      </c>
      <c r="T23" s="93">
        <f t="shared" si="5"/>
        <v>0</v>
      </c>
      <c r="U23" s="93">
        <f t="shared" si="3"/>
        <v>0</v>
      </c>
      <c r="V23" s="95"/>
    </row>
    <row r="24" spans="2:22" x14ac:dyDescent="0.3">
      <c r="B24" s="85"/>
      <c r="C24" s="85"/>
      <c r="D24" s="85"/>
      <c r="E24" s="86"/>
      <c r="F24" s="86"/>
      <c r="G24" s="86"/>
      <c r="H24" s="85"/>
      <c r="I24" s="87"/>
      <c r="J24" s="87"/>
      <c r="K24" s="87"/>
      <c r="L24" s="113"/>
      <c r="M24" s="88">
        <f t="shared" si="0"/>
        <v>0</v>
      </c>
      <c r="N24" s="88">
        <f t="shared" si="4"/>
        <v>0</v>
      </c>
      <c r="O24" s="67">
        <f t="shared" si="1"/>
        <v>0</v>
      </c>
      <c r="P24" s="89"/>
      <c r="Q24" s="90"/>
      <c r="R24" s="91" t="str">
        <f>IF(OR(P24="",Q24=""),"",VLOOKUP(CONCATENATE(P24," dienų darbo savaitė"),'[1]Atostogų išmokų FN'!$A$7:$AH$8,Q24-16)/100)</f>
        <v/>
      </c>
      <c r="S24" s="92">
        <f t="shared" si="2"/>
        <v>0</v>
      </c>
      <c r="T24" s="93">
        <f t="shared" si="5"/>
        <v>0</v>
      </c>
      <c r="U24" s="93">
        <f t="shared" si="3"/>
        <v>0</v>
      </c>
      <c r="V24" s="95"/>
    </row>
    <row r="25" spans="2:22" x14ac:dyDescent="0.3">
      <c r="B25" s="85"/>
      <c r="C25" s="85"/>
      <c r="D25" s="85"/>
      <c r="E25" s="86"/>
      <c r="F25" s="86"/>
      <c r="G25" s="86"/>
      <c r="H25" s="85"/>
      <c r="I25" s="87"/>
      <c r="J25" s="87"/>
      <c r="K25" s="87"/>
      <c r="L25" s="113"/>
      <c r="M25" s="88">
        <f t="shared" si="0"/>
        <v>0</v>
      </c>
      <c r="N25" s="88">
        <f t="shared" si="4"/>
        <v>0</v>
      </c>
      <c r="O25" s="67">
        <f t="shared" si="1"/>
        <v>0</v>
      </c>
      <c r="P25" s="89"/>
      <c r="Q25" s="90"/>
      <c r="R25" s="91" t="str">
        <f>IF(OR(P25="",Q25=""),"",VLOOKUP(CONCATENATE(P25," dienų darbo savaitė"),'[1]Atostogų išmokų FN'!$A$7:$AH$8,Q25-16)/100)</f>
        <v/>
      </c>
      <c r="S25" s="92">
        <f t="shared" si="2"/>
        <v>0</v>
      </c>
      <c r="T25" s="93">
        <f t="shared" si="5"/>
        <v>0</v>
      </c>
      <c r="U25" s="93">
        <f t="shared" si="3"/>
        <v>0</v>
      </c>
      <c r="V25" s="95"/>
    </row>
    <row r="26" spans="2:22" x14ac:dyDescent="0.3">
      <c r="B26" s="85"/>
      <c r="C26" s="85"/>
      <c r="D26" s="85"/>
      <c r="E26" s="86"/>
      <c r="F26" s="86"/>
      <c r="G26" s="86"/>
      <c r="H26" s="85"/>
      <c r="I26" s="87"/>
      <c r="J26" s="87"/>
      <c r="K26" s="87"/>
      <c r="L26" s="113"/>
      <c r="M26" s="88">
        <f t="shared" si="0"/>
        <v>0</v>
      </c>
      <c r="N26" s="88">
        <f t="shared" si="4"/>
        <v>0</v>
      </c>
      <c r="O26" s="67">
        <f t="shared" si="1"/>
        <v>0</v>
      </c>
      <c r="P26" s="89"/>
      <c r="Q26" s="90"/>
      <c r="R26" s="91" t="str">
        <f>IF(OR(P26="",Q26=""),"",VLOOKUP(CONCATENATE(P26," dienų darbo savaitė"),'[1]Atostogų išmokų FN'!$A$7:$AH$8,Q26-16)/100)</f>
        <v/>
      </c>
      <c r="S26" s="92">
        <f t="shared" si="2"/>
        <v>0</v>
      </c>
      <c r="T26" s="93">
        <f t="shared" si="5"/>
        <v>0</v>
      </c>
      <c r="U26" s="93">
        <f t="shared" si="3"/>
        <v>0</v>
      </c>
      <c r="V26" s="95"/>
    </row>
    <row r="27" spans="2:22" x14ac:dyDescent="0.3">
      <c r="B27" s="96" t="s">
        <v>31</v>
      </c>
      <c r="C27" s="97"/>
      <c r="D27" s="97"/>
      <c r="E27" s="97"/>
      <c r="F27" s="97"/>
      <c r="G27" s="97"/>
      <c r="H27" s="98"/>
      <c r="I27" s="98">
        <f t="shared" ref="I27:O27" si="6">SUBTOTAL(9,I13:I26)</f>
        <v>54</v>
      </c>
      <c r="J27" s="98">
        <f t="shared" si="6"/>
        <v>4092</v>
      </c>
      <c r="K27" s="98">
        <f t="shared" si="6"/>
        <v>669.6</v>
      </c>
      <c r="L27" s="98"/>
      <c r="M27" s="98">
        <f t="shared" si="6"/>
        <v>117.18</v>
      </c>
      <c r="N27" s="98">
        <f t="shared" si="6"/>
        <v>4878.78</v>
      </c>
      <c r="O27" s="48">
        <f t="shared" si="6"/>
        <v>4969.46</v>
      </c>
      <c r="P27" s="98"/>
      <c r="Q27" s="98"/>
      <c r="R27" s="98"/>
      <c r="S27" s="98">
        <f>SUBTOTAL(9,S13:S26)</f>
        <v>451.70999999999992</v>
      </c>
      <c r="T27" s="98"/>
      <c r="U27" s="98">
        <f>SUBTOTAL(9,U13:U26)</f>
        <v>316385.34000000003</v>
      </c>
      <c r="V27" s="98"/>
    </row>
    <row r="28" spans="2:22" x14ac:dyDescent="0.3">
      <c r="B28" s="99"/>
      <c r="C28" s="99"/>
      <c r="D28" s="99"/>
      <c r="E28" s="100"/>
      <c r="F28" s="100"/>
      <c r="G28" s="100"/>
      <c r="H28" s="100"/>
      <c r="I28" s="101"/>
      <c r="J28" s="99"/>
      <c r="K28" s="101"/>
      <c r="L28" s="99"/>
      <c r="M28" s="99"/>
      <c r="N28" s="99"/>
      <c r="O28" s="99"/>
      <c r="P28" s="101"/>
      <c r="Q28" s="100"/>
      <c r="R28" s="100"/>
      <c r="S28" s="100"/>
      <c r="T28" s="100"/>
      <c r="U28" s="100"/>
    </row>
    <row r="29" spans="2:22" ht="15.5" x14ac:dyDescent="0.3">
      <c r="B29" s="102" t="s">
        <v>32</v>
      </c>
      <c r="C29" s="99"/>
      <c r="D29" s="99"/>
      <c r="E29" s="100"/>
      <c r="F29" s="100"/>
      <c r="G29" s="100"/>
      <c r="H29" s="100"/>
      <c r="I29" s="101"/>
      <c r="J29" s="99"/>
      <c r="K29" s="101"/>
      <c r="L29" s="99"/>
      <c r="M29" s="99"/>
      <c r="N29" s="99"/>
      <c r="O29" s="99"/>
      <c r="P29" s="101"/>
      <c r="Q29" s="100"/>
      <c r="R29" s="100"/>
      <c r="S29" s="100"/>
      <c r="T29" s="100"/>
      <c r="U29" s="100"/>
    </row>
    <row r="30" spans="2:22" ht="15.5" x14ac:dyDescent="0.3">
      <c r="B30" s="102" t="s">
        <v>33</v>
      </c>
      <c r="C30" s="99"/>
      <c r="D30" s="99"/>
      <c r="E30" s="100"/>
      <c r="F30" s="100"/>
      <c r="G30" s="100"/>
      <c r="H30" s="100"/>
      <c r="I30" s="101"/>
      <c r="J30" s="99"/>
      <c r="K30" s="101"/>
      <c r="L30" s="99"/>
      <c r="M30" s="99"/>
      <c r="N30" s="99"/>
      <c r="O30" s="99"/>
      <c r="P30" s="101"/>
      <c r="Q30" s="100"/>
      <c r="R30" s="100"/>
      <c r="S30" s="100"/>
      <c r="T30" s="100"/>
      <c r="U30" s="100"/>
    </row>
    <row r="31" spans="2:22" x14ac:dyDescent="0.3">
      <c r="B31" s="125" t="s">
        <v>34</v>
      </c>
      <c r="C31" s="125"/>
      <c r="D31" s="125"/>
      <c r="E31" s="125"/>
      <c r="F31" s="125"/>
      <c r="G31" s="125"/>
      <c r="H31" s="100"/>
      <c r="I31" s="101"/>
      <c r="J31" s="99"/>
      <c r="K31" s="101"/>
      <c r="L31" s="99"/>
      <c r="M31" s="99"/>
      <c r="N31" s="99"/>
      <c r="O31" s="99"/>
      <c r="P31" s="101"/>
      <c r="Q31" s="100"/>
      <c r="R31" s="100"/>
      <c r="S31" s="100"/>
      <c r="T31" s="100"/>
      <c r="U31" s="100"/>
    </row>
    <row r="32" spans="2:22" ht="15.5" x14ac:dyDescent="0.3">
      <c r="B32" s="121" t="s">
        <v>35</v>
      </c>
      <c r="C32" s="121"/>
      <c r="D32" s="121"/>
      <c r="E32" s="121"/>
      <c r="F32" s="121"/>
      <c r="G32" s="121"/>
      <c r="H32" s="121"/>
      <c r="I32" s="121"/>
      <c r="J32" s="121"/>
      <c r="K32" s="121"/>
      <c r="L32" s="121"/>
      <c r="M32" s="121"/>
      <c r="N32" s="121"/>
      <c r="O32" s="121"/>
      <c r="P32" s="121"/>
      <c r="Q32" s="121"/>
      <c r="R32" s="121"/>
      <c r="S32" s="100"/>
      <c r="T32" s="100"/>
      <c r="U32" s="100"/>
    </row>
    <row r="33" spans="1:256" ht="15.5" x14ac:dyDescent="0.3">
      <c r="B33" s="122" t="s">
        <v>36</v>
      </c>
      <c r="C33" s="121"/>
      <c r="D33" s="121"/>
      <c r="E33" s="121"/>
      <c r="F33" s="121"/>
      <c r="G33" s="121"/>
      <c r="H33" s="121"/>
      <c r="I33" s="121"/>
      <c r="J33" s="121"/>
      <c r="K33" s="121"/>
      <c r="L33" s="121"/>
      <c r="M33" s="121"/>
      <c r="N33" s="121"/>
      <c r="O33" s="121"/>
      <c r="P33" s="121"/>
      <c r="Q33" s="121"/>
      <c r="R33" s="121"/>
      <c r="S33" s="100"/>
      <c r="T33" s="100"/>
      <c r="U33" s="100"/>
    </row>
    <row r="34" spans="1:256" s="104" customFormat="1" ht="15.5" x14ac:dyDescent="0.3">
      <c r="B34" s="121" t="s">
        <v>37</v>
      </c>
      <c r="C34" s="121"/>
      <c r="D34" s="121"/>
      <c r="E34" s="121"/>
      <c r="F34" s="121"/>
      <c r="G34" s="121"/>
      <c r="H34" s="121"/>
      <c r="I34" s="121"/>
      <c r="J34" s="121"/>
      <c r="K34" s="121"/>
      <c r="L34" s="121"/>
      <c r="M34" s="121"/>
      <c r="N34" s="121"/>
      <c r="O34" s="121"/>
      <c r="P34" s="121"/>
      <c r="Q34" s="121"/>
      <c r="R34" s="121"/>
      <c r="S34" s="105"/>
      <c r="T34" s="105"/>
      <c r="U34" s="105"/>
    </row>
    <row r="35" spans="1:256" ht="15.5" x14ac:dyDescent="0.3">
      <c r="B35" s="123" t="s">
        <v>38</v>
      </c>
      <c r="C35" s="124"/>
      <c r="D35" s="124"/>
      <c r="E35" s="124"/>
      <c r="F35" s="124"/>
      <c r="G35" s="124"/>
      <c r="H35" s="124"/>
      <c r="I35" s="124"/>
      <c r="J35" s="124"/>
      <c r="K35" s="124"/>
      <c r="L35" s="124"/>
      <c r="M35" s="124"/>
      <c r="N35" s="124"/>
      <c r="O35" s="124"/>
      <c r="P35" s="124"/>
      <c r="Q35" s="124"/>
      <c r="R35" s="124"/>
    </row>
    <row r="36" spans="1:256" s="106" customFormat="1" ht="15.5" x14ac:dyDescent="0.3">
      <c r="B36" s="121" t="s">
        <v>39</v>
      </c>
      <c r="C36" s="121"/>
      <c r="D36" s="121"/>
      <c r="E36" s="121"/>
      <c r="F36" s="121"/>
      <c r="G36" s="121"/>
      <c r="H36" s="121"/>
      <c r="I36" s="121"/>
      <c r="J36" s="121"/>
      <c r="K36" s="121"/>
      <c r="L36" s="121"/>
      <c r="M36" s="121"/>
      <c r="N36" s="121"/>
      <c r="O36" s="121"/>
      <c r="P36" s="121"/>
      <c r="Q36" s="121"/>
      <c r="R36" s="121"/>
      <c r="S36" s="107"/>
      <c r="T36" s="107"/>
      <c r="U36" s="107"/>
      <c r="V36" s="107"/>
      <c r="W36" s="69"/>
      <c r="X36" s="69"/>
      <c r="Y36" s="69"/>
      <c r="Z36" s="69"/>
      <c r="AA36" s="69"/>
      <c r="AB36" s="69"/>
      <c r="AC36" s="69"/>
      <c r="AD36" s="69"/>
      <c r="AE36" s="69"/>
      <c r="AF36" s="69"/>
      <c r="AG36" s="69"/>
      <c r="AH36" s="69"/>
      <c r="AI36" s="69"/>
      <c r="AJ36" s="69"/>
      <c r="AK36" s="69"/>
      <c r="AL36" s="69"/>
      <c r="AM36" s="69"/>
      <c r="AN36" s="69"/>
      <c r="AO36" s="69"/>
      <c r="AP36" s="69"/>
      <c r="AQ36" s="69"/>
      <c r="AR36" s="69"/>
      <c r="AS36" s="69"/>
      <c r="AT36" s="69"/>
      <c r="AU36" s="69"/>
      <c r="AV36" s="69"/>
      <c r="AW36" s="69"/>
      <c r="AX36" s="69"/>
      <c r="AY36" s="69"/>
      <c r="AZ36" s="69"/>
      <c r="BA36" s="69"/>
      <c r="BB36" s="69"/>
      <c r="BC36" s="69"/>
      <c r="BD36" s="69"/>
      <c r="BE36" s="69"/>
      <c r="BF36" s="69"/>
      <c r="BG36" s="69"/>
      <c r="BH36" s="69"/>
      <c r="BI36" s="69"/>
      <c r="BJ36" s="69"/>
      <c r="BK36" s="69"/>
      <c r="BL36" s="69"/>
      <c r="BM36" s="69"/>
      <c r="BN36" s="69"/>
      <c r="BO36" s="69"/>
      <c r="BP36" s="69"/>
      <c r="BQ36" s="69"/>
      <c r="BR36" s="69"/>
      <c r="BS36" s="69"/>
      <c r="BT36" s="69"/>
      <c r="BU36" s="69"/>
      <c r="BV36" s="69"/>
      <c r="BW36" s="69"/>
      <c r="BX36" s="69"/>
      <c r="BY36" s="69"/>
      <c r="BZ36" s="69"/>
      <c r="CA36" s="69"/>
      <c r="CB36" s="69"/>
      <c r="CC36" s="69"/>
      <c r="CD36" s="69"/>
      <c r="CE36" s="69"/>
      <c r="CF36" s="69"/>
      <c r="CG36" s="69"/>
      <c r="CH36" s="69"/>
      <c r="CI36" s="69"/>
      <c r="CJ36" s="69"/>
      <c r="CK36" s="69"/>
      <c r="CL36" s="69"/>
      <c r="CM36" s="69"/>
      <c r="CN36" s="69"/>
      <c r="CO36" s="69"/>
      <c r="CP36" s="69"/>
      <c r="CQ36" s="69"/>
      <c r="CR36" s="69"/>
      <c r="CS36" s="69"/>
      <c r="CT36" s="69"/>
      <c r="CU36" s="69"/>
      <c r="CV36" s="69"/>
      <c r="CW36" s="69"/>
      <c r="CX36" s="69"/>
      <c r="CY36" s="69"/>
      <c r="CZ36" s="69"/>
      <c r="DA36" s="69"/>
      <c r="DB36" s="69"/>
      <c r="DC36" s="69"/>
      <c r="DD36" s="69"/>
      <c r="DE36" s="69"/>
      <c r="DF36" s="69"/>
      <c r="DG36" s="69"/>
      <c r="DH36" s="69"/>
      <c r="DI36" s="69"/>
      <c r="DJ36" s="69"/>
      <c r="DK36" s="69"/>
      <c r="DL36" s="69"/>
      <c r="DM36" s="69"/>
      <c r="DN36" s="69"/>
      <c r="DO36" s="69"/>
      <c r="DP36" s="69"/>
      <c r="DQ36" s="69"/>
      <c r="DR36" s="69"/>
      <c r="DS36" s="69"/>
      <c r="DT36" s="69"/>
      <c r="DU36" s="69"/>
      <c r="DV36" s="69"/>
      <c r="DW36" s="69"/>
      <c r="DX36" s="69"/>
      <c r="DY36" s="69"/>
      <c r="DZ36" s="69"/>
      <c r="EA36" s="69"/>
      <c r="EB36" s="69"/>
      <c r="EC36" s="69"/>
      <c r="ED36" s="69"/>
      <c r="EE36" s="69"/>
      <c r="EF36" s="69"/>
      <c r="EG36" s="69"/>
      <c r="EH36" s="69"/>
      <c r="EI36" s="69"/>
      <c r="EJ36" s="69"/>
      <c r="EK36" s="69"/>
      <c r="EL36" s="69"/>
      <c r="EM36" s="69"/>
      <c r="EN36" s="69"/>
      <c r="EO36" s="69"/>
      <c r="EP36" s="69"/>
      <c r="EQ36" s="69"/>
      <c r="ER36" s="69"/>
      <c r="ES36" s="69"/>
      <c r="ET36" s="69"/>
      <c r="EU36" s="69"/>
      <c r="EV36" s="69"/>
      <c r="EW36" s="69"/>
      <c r="EX36" s="69"/>
      <c r="EY36" s="69"/>
      <c r="EZ36" s="69"/>
      <c r="FA36" s="69"/>
      <c r="FB36" s="69"/>
      <c r="FC36" s="69"/>
      <c r="FD36" s="69"/>
      <c r="FE36" s="69"/>
      <c r="FF36" s="69"/>
      <c r="FG36" s="69"/>
      <c r="FH36" s="69"/>
      <c r="FI36" s="69"/>
      <c r="FJ36" s="69"/>
      <c r="FK36" s="69"/>
      <c r="FL36" s="69"/>
      <c r="FM36" s="69"/>
      <c r="FN36" s="69"/>
      <c r="FO36" s="69"/>
      <c r="FP36" s="69"/>
      <c r="FQ36" s="69"/>
      <c r="FR36" s="69"/>
      <c r="FS36" s="69"/>
      <c r="FT36" s="69"/>
      <c r="FU36" s="69"/>
      <c r="FV36" s="69"/>
      <c r="FW36" s="69"/>
      <c r="FX36" s="69"/>
      <c r="FY36" s="69"/>
      <c r="FZ36" s="69"/>
      <c r="GA36" s="69"/>
      <c r="GB36" s="69"/>
      <c r="GC36" s="69"/>
      <c r="GD36" s="69"/>
      <c r="GE36" s="69"/>
      <c r="GF36" s="69"/>
      <c r="GG36" s="69"/>
      <c r="GH36" s="69"/>
      <c r="GI36" s="69"/>
      <c r="GJ36" s="69"/>
      <c r="GK36" s="69"/>
      <c r="GL36" s="69"/>
      <c r="GM36" s="69"/>
      <c r="GN36" s="69"/>
      <c r="GO36" s="69"/>
      <c r="GP36" s="69"/>
      <c r="GQ36" s="69"/>
      <c r="GR36" s="69"/>
      <c r="GS36" s="69"/>
      <c r="GT36" s="69"/>
      <c r="GU36" s="69"/>
      <c r="GV36" s="69"/>
      <c r="GW36" s="69"/>
      <c r="GX36" s="69"/>
      <c r="GY36" s="69"/>
      <c r="GZ36" s="69"/>
      <c r="HA36" s="69"/>
      <c r="HB36" s="69"/>
      <c r="HC36" s="69"/>
      <c r="HD36" s="69"/>
      <c r="HE36" s="69"/>
      <c r="HF36" s="69"/>
      <c r="HG36" s="69"/>
      <c r="HH36" s="69"/>
      <c r="HI36" s="69"/>
      <c r="HJ36" s="69"/>
      <c r="HK36" s="69"/>
      <c r="HL36" s="69"/>
      <c r="HM36" s="69"/>
      <c r="HN36" s="69"/>
      <c r="HO36" s="69"/>
      <c r="HP36" s="69"/>
      <c r="HQ36" s="69"/>
      <c r="HR36" s="69"/>
      <c r="HS36" s="69"/>
      <c r="HT36" s="69"/>
      <c r="HU36" s="69"/>
      <c r="HV36" s="69"/>
      <c r="HW36" s="69"/>
      <c r="HX36" s="69"/>
      <c r="HY36" s="69"/>
      <c r="HZ36" s="69"/>
      <c r="IA36" s="69"/>
      <c r="IB36" s="69"/>
      <c r="IC36" s="69"/>
      <c r="ID36" s="69"/>
      <c r="IE36" s="69"/>
      <c r="IF36" s="69"/>
      <c r="IG36" s="69"/>
      <c r="IH36" s="69"/>
      <c r="II36" s="69"/>
      <c r="IJ36" s="69"/>
      <c r="IK36" s="69"/>
      <c r="IL36" s="69"/>
      <c r="IM36" s="69"/>
      <c r="IN36" s="69"/>
      <c r="IO36" s="69"/>
      <c r="IP36" s="69"/>
      <c r="IQ36" s="69"/>
      <c r="IR36" s="69"/>
      <c r="IS36" s="69"/>
      <c r="IT36" s="69"/>
      <c r="IU36" s="69"/>
      <c r="IV36" s="69"/>
    </row>
    <row r="37" spans="1:256" s="106" customFormat="1" ht="15.5" x14ac:dyDescent="0.3">
      <c r="B37" s="122" t="s">
        <v>40</v>
      </c>
      <c r="C37" s="122"/>
      <c r="D37" s="122"/>
      <c r="E37" s="122"/>
      <c r="F37" s="122"/>
      <c r="G37" s="122"/>
      <c r="H37" s="122"/>
      <c r="I37" s="122"/>
      <c r="J37" s="122"/>
      <c r="K37" s="122"/>
      <c r="L37" s="122"/>
      <c r="M37" s="122"/>
      <c r="N37" s="122"/>
      <c r="O37" s="122"/>
      <c r="P37" s="122"/>
      <c r="Q37" s="103"/>
      <c r="R37" s="103"/>
      <c r="S37" s="107"/>
      <c r="T37" s="107"/>
      <c r="U37" s="107"/>
      <c r="V37" s="107"/>
      <c r="W37" s="69"/>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c r="AW37" s="69"/>
      <c r="AX37" s="69"/>
      <c r="AY37" s="69"/>
      <c r="AZ37" s="69"/>
      <c r="BA37" s="69"/>
      <c r="BB37" s="69"/>
      <c r="BC37" s="69"/>
      <c r="BD37" s="69"/>
      <c r="BE37" s="69"/>
      <c r="BF37" s="69"/>
      <c r="BG37" s="69"/>
      <c r="BH37" s="69"/>
      <c r="BI37" s="69"/>
      <c r="BJ37" s="69"/>
      <c r="BK37" s="69"/>
      <c r="BL37" s="69"/>
      <c r="BM37" s="69"/>
      <c r="BN37" s="69"/>
      <c r="BO37" s="69"/>
      <c r="BP37" s="69"/>
      <c r="BQ37" s="69"/>
      <c r="BR37" s="69"/>
      <c r="BS37" s="69"/>
      <c r="BT37" s="69"/>
      <c r="BU37" s="69"/>
      <c r="BV37" s="69"/>
      <c r="BW37" s="69"/>
      <c r="BX37" s="69"/>
      <c r="BY37" s="69"/>
      <c r="BZ37" s="69"/>
      <c r="CA37" s="69"/>
      <c r="CB37" s="69"/>
      <c r="CC37" s="69"/>
      <c r="CD37" s="69"/>
      <c r="CE37" s="69"/>
      <c r="CF37" s="69"/>
      <c r="CG37" s="69"/>
      <c r="CH37" s="69"/>
      <c r="CI37" s="69"/>
      <c r="CJ37" s="69"/>
      <c r="CK37" s="69"/>
      <c r="CL37" s="69"/>
      <c r="CM37" s="69"/>
      <c r="CN37" s="69"/>
      <c r="CO37" s="69"/>
      <c r="CP37" s="69"/>
      <c r="CQ37" s="69"/>
      <c r="CR37" s="69"/>
      <c r="CS37" s="69"/>
      <c r="CT37" s="69"/>
      <c r="CU37" s="69"/>
      <c r="CV37" s="69"/>
      <c r="CW37" s="69"/>
      <c r="CX37" s="69"/>
      <c r="CY37" s="69"/>
      <c r="CZ37" s="69"/>
      <c r="DA37" s="69"/>
      <c r="DB37" s="69"/>
      <c r="DC37" s="69"/>
      <c r="DD37" s="69"/>
      <c r="DE37" s="69"/>
      <c r="DF37" s="69"/>
      <c r="DG37" s="69"/>
      <c r="DH37" s="69"/>
      <c r="DI37" s="69"/>
      <c r="DJ37" s="69"/>
      <c r="DK37" s="69"/>
      <c r="DL37" s="69"/>
      <c r="DM37" s="69"/>
      <c r="DN37" s="69"/>
      <c r="DO37" s="69"/>
      <c r="DP37" s="69"/>
      <c r="DQ37" s="69"/>
      <c r="DR37" s="69"/>
      <c r="DS37" s="69"/>
      <c r="DT37" s="69"/>
      <c r="DU37" s="69"/>
      <c r="DV37" s="69"/>
      <c r="DW37" s="69"/>
      <c r="DX37" s="69"/>
      <c r="DY37" s="69"/>
      <c r="DZ37" s="69"/>
      <c r="EA37" s="69"/>
      <c r="EB37" s="69"/>
      <c r="EC37" s="69"/>
      <c r="ED37" s="69"/>
      <c r="EE37" s="69"/>
      <c r="EF37" s="69"/>
      <c r="EG37" s="69"/>
      <c r="EH37" s="69"/>
      <c r="EI37" s="69"/>
      <c r="EJ37" s="69"/>
      <c r="EK37" s="69"/>
      <c r="EL37" s="69"/>
      <c r="EM37" s="69"/>
      <c r="EN37" s="69"/>
      <c r="EO37" s="69"/>
      <c r="EP37" s="69"/>
      <c r="EQ37" s="69"/>
      <c r="ER37" s="69"/>
      <c r="ES37" s="69"/>
      <c r="ET37" s="69"/>
      <c r="EU37" s="69"/>
      <c r="EV37" s="69"/>
      <c r="EW37" s="69"/>
      <c r="EX37" s="69"/>
      <c r="EY37" s="69"/>
      <c r="EZ37" s="69"/>
      <c r="FA37" s="69"/>
      <c r="FB37" s="69"/>
      <c r="FC37" s="69"/>
      <c r="FD37" s="69"/>
      <c r="FE37" s="69"/>
      <c r="FF37" s="69"/>
      <c r="FG37" s="69"/>
      <c r="FH37" s="69"/>
      <c r="FI37" s="69"/>
      <c r="FJ37" s="69"/>
      <c r="FK37" s="69"/>
      <c r="FL37" s="69"/>
      <c r="FM37" s="69"/>
      <c r="FN37" s="69"/>
      <c r="FO37" s="69"/>
      <c r="FP37" s="69"/>
      <c r="FQ37" s="69"/>
      <c r="FR37" s="69"/>
      <c r="FS37" s="69"/>
      <c r="FT37" s="69"/>
      <c r="FU37" s="69"/>
      <c r="FV37" s="69"/>
      <c r="FW37" s="69"/>
      <c r="FX37" s="69"/>
      <c r="FY37" s="69"/>
      <c r="FZ37" s="69"/>
      <c r="GA37" s="69"/>
      <c r="GB37" s="69"/>
      <c r="GC37" s="69"/>
      <c r="GD37" s="69"/>
      <c r="GE37" s="69"/>
      <c r="GF37" s="69"/>
      <c r="GG37" s="69"/>
      <c r="GH37" s="69"/>
      <c r="GI37" s="69"/>
      <c r="GJ37" s="69"/>
      <c r="GK37" s="69"/>
      <c r="GL37" s="69"/>
      <c r="GM37" s="69"/>
      <c r="GN37" s="69"/>
      <c r="GO37" s="69"/>
      <c r="GP37" s="69"/>
      <c r="GQ37" s="69"/>
      <c r="GR37" s="69"/>
      <c r="GS37" s="69"/>
      <c r="GT37" s="69"/>
      <c r="GU37" s="69"/>
      <c r="GV37" s="69"/>
      <c r="GW37" s="69"/>
      <c r="GX37" s="69"/>
      <c r="GY37" s="69"/>
      <c r="GZ37" s="69"/>
      <c r="HA37" s="69"/>
      <c r="HB37" s="69"/>
      <c r="HC37" s="69"/>
      <c r="HD37" s="69"/>
      <c r="HE37" s="69"/>
      <c r="HF37" s="69"/>
      <c r="HG37" s="69"/>
      <c r="HH37" s="69"/>
      <c r="HI37" s="69"/>
      <c r="HJ37" s="69"/>
      <c r="HK37" s="69"/>
      <c r="HL37" s="69"/>
      <c r="HM37" s="69"/>
      <c r="HN37" s="69"/>
      <c r="HO37" s="69"/>
      <c r="HP37" s="69"/>
      <c r="HQ37" s="69"/>
      <c r="HR37" s="69"/>
      <c r="HS37" s="69"/>
      <c r="HT37" s="69"/>
      <c r="HU37" s="69"/>
      <c r="HV37" s="69"/>
      <c r="HW37" s="69"/>
      <c r="HX37" s="69"/>
      <c r="HY37" s="69"/>
      <c r="HZ37" s="69"/>
      <c r="IA37" s="69"/>
      <c r="IB37" s="69"/>
      <c r="IC37" s="69"/>
      <c r="ID37" s="69"/>
      <c r="IE37" s="69"/>
      <c r="IF37" s="69"/>
      <c r="IG37" s="69"/>
      <c r="IH37" s="69"/>
      <c r="II37" s="69"/>
      <c r="IJ37" s="69"/>
      <c r="IK37" s="69"/>
      <c r="IL37" s="69"/>
      <c r="IM37" s="69"/>
      <c r="IN37" s="69"/>
      <c r="IO37" s="69"/>
      <c r="IP37" s="69"/>
      <c r="IQ37" s="69"/>
      <c r="IR37" s="69"/>
      <c r="IS37" s="69"/>
      <c r="IT37" s="69"/>
      <c r="IU37" s="69"/>
      <c r="IV37" s="69"/>
    </row>
    <row r="38" spans="1:256" ht="15.5" x14ac:dyDescent="0.3">
      <c r="A38" s="102"/>
      <c r="B38" s="102" t="s">
        <v>41</v>
      </c>
      <c r="C38" s="102"/>
      <c r="D38" s="102"/>
      <c r="E38" s="102"/>
      <c r="F38" s="102"/>
      <c r="G38" s="102"/>
      <c r="H38" s="102"/>
      <c r="I38" s="102"/>
      <c r="J38" s="102"/>
      <c r="K38" s="102"/>
      <c r="L38" s="102"/>
      <c r="M38" s="102"/>
      <c r="N38" s="102"/>
      <c r="O38" s="102"/>
      <c r="P38" s="102"/>
      <c r="Q38" s="102"/>
      <c r="R38" s="102"/>
      <c r="S38" s="102"/>
      <c r="T38" s="102"/>
    </row>
    <row r="39" spans="1:256" ht="14" x14ac:dyDescent="0.3">
      <c r="B39" s="108"/>
      <c r="C39" s="108"/>
      <c r="D39" s="108"/>
      <c r="E39" s="116"/>
      <c r="F39" s="116"/>
      <c r="G39" s="116"/>
      <c r="H39" s="116"/>
      <c r="I39" s="116"/>
      <c r="O39" s="117"/>
      <c r="P39" s="117"/>
    </row>
    <row r="40" spans="1:256" ht="14" x14ac:dyDescent="0.3">
      <c r="B40" s="108"/>
      <c r="C40" s="108"/>
      <c r="D40" s="108"/>
    </row>
    <row r="41" spans="1:256" ht="14" x14ac:dyDescent="0.3">
      <c r="B41" s="108"/>
      <c r="C41" s="108"/>
      <c r="D41" s="108"/>
    </row>
    <row r="43" spans="1:256" x14ac:dyDescent="0.3">
      <c r="E43" s="109"/>
      <c r="F43" s="109"/>
      <c r="G43" s="109"/>
      <c r="H43" s="109"/>
      <c r="I43" s="109"/>
      <c r="J43" s="109"/>
    </row>
    <row r="47" spans="1:256" x14ac:dyDescent="0.3">
      <c r="Q47" s="69" t="s">
        <v>42</v>
      </c>
    </row>
  </sheetData>
  <mergeCells count="36">
    <mergeCell ref="B34:R34"/>
    <mergeCell ref="B35:R35"/>
    <mergeCell ref="B36:R36"/>
    <mergeCell ref="B37:P37"/>
    <mergeCell ref="E39:I39"/>
    <mergeCell ref="O39:P39"/>
    <mergeCell ref="T9:T11"/>
    <mergeCell ref="U9:U11"/>
    <mergeCell ref="V9:V11"/>
    <mergeCell ref="B31:G31"/>
    <mergeCell ref="B32:R32"/>
    <mergeCell ref="S9:S11"/>
    <mergeCell ref="F9:F11"/>
    <mergeCell ref="G9:G11"/>
    <mergeCell ref="B33:R33"/>
    <mergeCell ref="N9:N11"/>
    <mergeCell ref="O9:O11"/>
    <mergeCell ref="P9:P11"/>
    <mergeCell ref="Q9:Q11"/>
    <mergeCell ref="R9:R11"/>
    <mergeCell ref="H9:H11"/>
    <mergeCell ref="I9:I11"/>
    <mergeCell ref="J9:J11"/>
    <mergeCell ref="K9:K11"/>
    <mergeCell ref="L9:L11"/>
    <mergeCell ref="M9:M11"/>
    <mergeCell ref="B9:B11"/>
    <mergeCell ref="C9:C11"/>
    <mergeCell ref="D9:D11"/>
    <mergeCell ref="E9:E11"/>
    <mergeCell ref="B7:G7"/>
    <mergeCell ref="G2:I2"/>
    <mergeCell ref="B3:O3"/>
    <mergeCell ref="B4:G4"/>
    <mergeCell ref="H4:L4"/>
    <mergeCell ref="B6:O6"/>
  </mergeCells>
  <dataValidations count="4">
    <dataValidation type="list" allowBlank="1" showInputMessage="1" showErrorMessage="1" sqref="P13:P26" xr:uid="{5E209F29-D42D-4FC3-87C4-1782B6CAB16C}">
      <formula1>"5,6"</formula1>
    </dataValidation>
    <dataValidation type="list" allowBlank="1" showInputMessage="1" showErrorMessage="1" sqref="G13:G26" xr:uid="{2C984DCC-9324-4200-9544-E933A683AF28}">
      <formula1>"Terminuota, Neterminuota"</formula1>
    </dataValidation>
    <dataValidation type="list" allowBlank="1" showInputMessage="1" showErrorMessage="1" sqref="WVG983057 I65553 IU65553 SQ65553 ACM65553 AMI65553 AWE65553 BGA65553 BPW65553 BZS65553 CJO65553 CTK65553 DDG65553 DNC65553 DWY65553 EGU65553 EQQ65553 FAM65553 FKI65553 FUE65553 GEA65553 GNW65553 GXS65553 HHO65553 HRK65553 IBG65553 ILC65553 IUY65553 JEU65553 JOQ65553 JYM65553 KII65553 KSE65553 LCA65553 LLW65553 LVS65553 MFO65553 MPK65553 MZG65553 NJC65553 NSY65553 OCU65553 OMQ65553 OWM65553 PGI65553 PQE65553 QAA65553 QJW65553 QTS65553 RDO65553 RNK65553 RXG65553 SHC65553 SQY65553 TAU65553 TKQ65553 TUM65553 UEI65553 UOE65553 UYA65553 VHW65553 VRS65553 WBO65553 WLK65553 WVG65553 I131089 IU131089 SQ131089 ACM131089 AMI131089 AWE131089 BGA131089 BPW131089 BZS131089 CJO131089 CTK131089 DDG131089 DNC131089 DWY131089 EGU131089 EQQ131089 FAM131089 FKI131089 FUE131089 GEA131089 GNW131089 GXS131089 HHO131089 HRK131089 IBG131089 ILC131089 IUY131089 JEU131089 JOQ131089 JYM131089 KII131089 KSE131089 LCA131089 LLW131089 LVS131089 MFO131089 MPK131089 MZG131089 NJC131089 NSY131089 OCU131089 OMQ131089 OWM131089 PGI131089 PQE131089 QAA131089 QJW131089 QTS131089 RDO131089 RNK131089 RXG131089 SHC131089 SQY131089 TAU131089 TKQ131089 TUM131089 UEI131089 UOE131089 UYA131089 VHW131089 VRS131089 WBO131089 WLK131089 WVG131089 I196625 IU196625 SQ196625 ACM196625 AMI196625 AWE196625 BGA196625 BPW196625 BZS196625 CJO196625 CTK196625 DDG196625 DNC196625 DWY196625 EGU196625 EQQ196625 FAM196625 FKI196625 FUE196625 GEA196625 GNW196625 GXS196625 HHO196625 HRK196625 IBG196625 ILC196625 IUY196625 JEU196625 JOQ196625 JYM196625 KII196625 KSE196625 LCA196625 LLW196625 LVS196625 MFO196625 MPK196625 MZG196625 NJC196625 NSY196625 OCU196625 OMQ196625 OWM196625 PGI196625 PQE196625 QAA196625 QJW196625 QTS196625 RDO196625 RNK196625 RXG196625 SHC196625 SQY196625 TAU196625 TKQ196625 TUM196625 UEI196625 UOE196625 UYA196625 VHW196625 VRS196625 WBO196625 WLK196625 WVG196625 I262161 IU262161 SQ262161 ACM262161 AMI262161 AWE262161 BGA262161 BPW262161 BZS262161 CJO262161 CTK262161 DDG262161 DNC262161 DWY262161 EGU262161 EQQ262161 FAM262161 FKI262161 FUE262161 GEA262161 GNW262161 GXS262161 HHO262161 HRK262161 IBG262161 ILC262161 IUY262161 JEU262161 JOQ262161 JYM262161 KII262161 KSE262161 LCA262161 LLW262161 LVS262161 MFO262161 MPK262161 MZG262161 NJC262161 NSY262161 OCU262161 OMQ262161 OWM262161 PGI262161 PQE262161 QAA262161 QJW262161 QTS262161 RDO262161 RNK262161 RXG262161 SHC262161 SQY262161 TAU262161 TKQ262161 TUM262161 UEI262161 UOE262161 UYA262161 VHW262161 VRS262161 WBO262161 WLK262161 WVG262161 I327697 IU327697 SQ327697 ACM327697 AMI327697 AWE327697 BGA327697 BPW327697 BZS327697 CJO327697 CTK327697 DDG327697 DNC327697 DWY327697 EGU327697 EQQ327697 FAM327697 FKI327697 FUE327697 GEA327697 GNW327697 GXS327697 HHO327697 HRK327697 IBG327697 ILC327697 IUY327697 JEU327697 JOQ327697 JYM327697 KII327697 KSE327697 LCA327697 LLW327697 LVS327697 MFO327697 MPK327697 MZG327697 NJC327697 NSY327697 OCU327697 OMQ327697 OWM327697 PGI327697 PQE327697 QAA327697 QJW327697 QTS327697 RDO327697 RNK327697 RXG327697 SHC327697 SQY327697 TAU327697 TKQ327697 TUM327697 UEI327697 UOE327697 UYA327697 VHW327697 VRS327697 WBO327697 WLK327697 WVG327697 I393233 IU393233 SQ393233 ACM393233 AMI393233 AWE393233 BGA393233 BPW393233 BZS393233 CJO393233 CTK393233 DDG393233 DNC393233 DWY393233 EGU393233 EQQ393233 FAM393233 FKI393233 FUE393233 GEA393233 GNW393233 GXS393233 HHO393233 HRK393233 IBG393233 ILC393233 IUY393233 JEU393233 JOQ393233 JYM393233 KII393233 KSE393233 LCA393233 LLW393233 LVS393233 MFO393233 MPK393233 MZG393233 NJC393233 NSY393233 OCU393233 OMQ393233 OWM393233 PGI393233 PQE393233 QAA393233 QJW393233 QTS393233 RDO393233 RNK393233 RXG393233 SHC393233 SQY393233 TAU393233 TKQ393233 TUM393233 UEI393233 UOE393233 UYA393233 VHW393233 VRS393233 WBO393233 WLK393233 WVG393233 I458769 IU458769 SQ458769 ACM458769 AMI458769 AWE458769 BGA458769 BPW458769 BZS458769 CJO458769 CTK458769 DDG458769 DNC458769 DWY458769 EGU458769 EQQ458769 FAM458769 FKI458769 FUE458769 GEA458769 GNW458769 GXS458769 HHO458769 HRK458769 IBG458769 ILC458769 IUY458769 JEU458769 JOQ458769 JYM458769 KII458769 KSE458769 LCA458769 LLW458769 LVS458769 MFO458769 MPK458769 MZG458769 NJC458769 NSY458769 OCU458769 OMQ458769 OWM458769 PGI458769 PQE458769 QAA458769 QJW458769 QTS458769 RDO458769 RNK458769 RXG458769 SHC458769 SQY458769 TAU458769 TKQ458769 TUM458769 UEI458769 UOE458769 UYA458769 VHW458769 VRS458769 WBO458769 WLK458769 WVG458769 I524305 IU524305 SQ524305 ACM524305 AMI524305 AWE524305 BGA524305 BPW524305 BZS524305 CJO524305 CTK524305 DDG524305 DNC524305 DWY524305 EGU524305 EQQ524305 FAM524305 FKI524305 FUE524305 GEA524305 GNW524305 GXS524305 HHO524305 HRK524305 IBG524305 ILC524305 IUY524305 JEU524305 JOQ524305 JYM524305 KII524305 KSE524305 LCA524305 LLW524305 LVS524305 MFO524305 MPK524305 MZG524305 NJC524305 NSY524305 OCU524305 OMQ524305 OWM524305 PGI524305 PQE524305 QAA524305 QJW524305 QTS524305 RDO524305 RNK524305 RXG524305 SHC524305 SQY524305 TAU524305 TKQ524305 TUM524305 UEI524305 UOE524305 UYA524305 VHW524305 VRS524305 WBO524305 WLK524305 WVG524305 I589841 IU589841 SQ589841 ACM589841 AMI589841 AWE589841 BGA589841 BPW589841 BZS589841 CJO589841 CTK589841 DDG589841 DNC589841 DWY589841 EGU589841 EQQ589841 FAM589841 FKI589841 FUE589841 GEA589841 GNW589841 GXS589841 HHO589841 HRK589841 IBG589841 ILC589841 IUY589841 JEU589841 JOQ589841 JYM589841 KII589841 KSE589841 LCA589841 LLW589841 LVS589841 MFO589841 MPK589841 MZG589841 NJC589841 NSY589841 OCU589841 OMQ589841 OWM589841 PGI589841 PQE589841 QAA589841 QJW589841 QTS589841 RDO589841 RNK589841 RXG589841 SHC589841 SQY589841 TAU589841 TKQ589841 TUM589841 UEI589841 UOE589841 UYA589841 VHW589841 VRS589841 WBO589841 WLK589841 WVG589841 I655377 IU655377 SQ655377 ACM655377 AMI655377 AWE655377 BGA655377 BPW655377 BZS655377 CJO655377 CTK655377 DDG655377 DNC655377 DWY655377 EGU655377 EQQ655377 FAM655377 FKI655377 FUE655377 GEA655377 GNW655377 GXS655377 HHO655377 HRK655377 IBG655377 ILC655377 IUY655377 JEU655377 JOQ655377 JYM655377 KII655377 KSE655377 LCA655377 LLW655377 LVS655377 MFO655377 MPK655377 MZG655377 NJC655377 NSY655377 OCU655377 OMQ655377 OWM655377 PGI655377 PQE655377 QAA655377 QJW655377 QTS655377 RDO655377 RNK655377 RXG655377 SHC655377 SQY655377 TAU655377 TKQ655377 TUM655377 UEI655377 UOE655377 UYA655377 VHW655377 VRS655377 WBO655377 WLK655377 WVG655377 I720913 IU720913 SQ720913 ACM720913 AMI720913 AWE720913 BGA720913 BPW720913 BZS720913 CJO720913 CTK720913 DDG720913 DNC720913 DWY720913 EGU720913 EQQ720913 FAM720913 FKI720913 FUE720913 GEA720913 GNW720913 GXS720913 HHO720913 HRK720913 IBG720913 ILC720913 IUY720913 JEU720913 JOQ720913 JYM720913 KII720913 KSE720913 LCA720913 LLW720913 LVS720913 MFO720913 MPK720913 MZG720913 NJC720913 NSY720913 OCU720913 OMQ720913 OWM720913 PGI720913 PQE720913 QAA720913 QJW720913 QTS720913 RDO720913 RNK720913 RXG720913 SHC720913 SQY720913 TAU720913 TKQ720913 TUM720913 UEI720913 UOE720913 UYA720913 VHW720913 VRS720913 WBO720913 WLK720913 WVG720913 I786449 IU786449 SQ786449 ACM786449 AMI786449 AWE786449 BGA786449 BPW786449 BZS786449 CJO786449 CTK786449 DDG786449 DNC786449 DWY786449 EGU786449 EQQ786449 FAM786449 FKI786449 FUE786449 GEA786449 GNW786449 GXS786449 HHO786449 HRK786449 IBG786449 ILC786449 IUY786449 JEU786449 JOQ786449 JYM786449 KII786449 KSE786449 LCA786449 LLW786449 LVS786449 MFO786449 MPK786449 MZG786449 NJC786449 NSY786449 OCU786449 OMQ786449 OWM786449 PGI786449 PQE786449 QAA786449 QJW786449 QTS786449 RDO786449 RNK786449 RXG786449 SHC786449 SQY786449 TAU786449 TKQ786449 TUM786449 UEI786449 UOE786449 UYA786449 VHW786449 VRS786449 WBO786449 WLK786449 WVG786449 I851985 IU851985 SQ851985 ACM851985 AMI851985 AWE851985 BGA851985 BPW851985 BZS851985 CJO851985 CTK851985 DDG851985 DNC851985 DWY851985 EGU851985 EQQ851985 FAM851985 FKI851985 FUE851985 GEA851985 GNW851985 GXS851985 HHO851985 HRK851985 IBG851985 ILC851985 IUY851985 JEU851985 JOQ851985 JYM851985 KII851985 KSE851985 LCA851985 LLW851985 LVS851985 MFO851985 MPK851985 MZG851985 NJC851985 NSY851985 OCU851985 OMQ851985 OWM851985 PGI851985 PQE851985 QAA851985 QJW851985 QTS851985 RDO851985 RNK851985 RXG851985 SHC851985 SQY851985 TAU851985 TKQ851985 TUM851985 UEI851985 UOE851985 UYA851985 VHW851985 VRS851985 WBO851985 WLK851985 WVG851985 I917521 IU917521 SQ917521 ACM917521 AMI917521 AWE917521 BGA917521 BPW917521 BZS917521 CJO917521 CTK917521 DDG917521 DNC917521 DWY917521 EGU917521 EQQ917521 FAM917521 FKI917521 FUE917521 GEA917521 GNW917521 GXS917521 HHO917521 HRK917521 IBG917521 ILC917521 IUY917521 JEU917521 JOQ917521 JYM917521 KII917521 KSE917521 LCA917521 LLW917521 LVS917521 MFO917521 MPK917521 MZG917521 NJC917521 NSY917521 OCU917521 OMQ917521 OWM917521 PGI917521 PQE917521 QAA917521 QJW917521 QTS917521 RDO917521 RNK917521 RXG917521 SHC917521 SQY917521 TAU917521 TKQ917521 TUM917521 UEI917521 UOE917521 UYA917521 VHW917521 VRS917521 WBO917521 WLK917521 WVG917521 I983057 IU983057 SQ983057 ACM983057 AMI983057 AWE983057 BGA983057 BPW983057 BZS983057 CJO983057 CTK983057 DDG983057 DNC983057 DWY983057 EGU983057 EQQ983057 FAM983057 FKI983057 FUE983057 GEA983057 GNW983057 GXS983057 HHO983057 HRK983057 IBG983057 ILC983057 IUY983057 JEU983057 JOQ983057 JYM983057 KII983057 KSE983057 LCA983057 LLW983057 LVS983057 MFO983057 MPK983057 MZG983057 NJC983057 NSY983057 OCU983057 OMQ983057 OWM983057 PGI983057 PQE983057 QAA983057 QJW983057 QTS983057 RDO983057 RNK983057 RXG983057 SHC983057 SQY983057 TAU983057 TKQ983057 TUM983057 UEI983057 UOE983057 UYA983057 VHW983057 VRS983057 WBO983057 WLK983057" xr:uid="{837A9A5C-6171-4273-A010-731C6EB818B2}">
      <formula1>Taip</formula1>
    </dataValidation>
    <dataValidation type="list" showInputMessage="1" showErrorMessage="1" sqref="H7" xr:uid="{71EE8E5F-B0CB-43E8-AAF7-DB6A058DBFD8}">
      <formula1>"Biudžetinė, Verslo įm. ir kt., Kitos organizacijos**, "</formula1>
    </dataValidation>
  </dataValidations>
  <hyperlinks>
    <hyperlink ref="B33" r:id="rId1" xr:uid="{1DBB4BA6-8EDE-432F-9A9F-0CD71B70BD85}"/>
    <hyperlink ref="B35" r:id="rId2" xr:uid="{4AA21574-3EBC-4EB5-8A41-9D1E3A0A29A5}"/>
    <hyperlink ref="B37" r:id="rId3" xr:uid="{D7554969-C1BB-4824-93CE-6F4394359B5C}"/>
    <hyperlink ref="B31" r:id="rId4" xr:uid="{96C25CD3-7AAE-4E24-89FC-30D3E5B64943}"/>
  </hyperlinks>
  <pageMargins left="0.7" right="0.7" top="0.75" bottom="0.75" header="0.3" footer="0.3"/>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08244-DF76-42BF-BB06-114701881456}">
  <sheetPr>
    <tabColor theme="3" tint="0.59999389629810485"/>
    <pageSetUpPr fitToPage="1"/>
  </sheetPr>
  <dimension ref="A1:IY57"/>
  <sheetViews>
    <sheetView workbookViewId="0">
      <selection activeCell="I21" sqref="I21"/>
    </sheetView>
  </sheetViews>
  <sheetFormatPr defaultRowHeight="13" x14ac:dyDescent="0.3"/>
  <cols>
    <col min="1" max="1" width="2" style="20" customWidth="1"/>
    <col min="2" max="2" width="8.44140625" style="20" customWidth="1"/>
    <col min="3" max="4" width="12.109375" style="20" customWidth="1"/>
    <col min="5" max="5" width="24.44140625" style="20" customWidth="1"/>
    <col min="6" max="6" width="19.109375" style="20" customWidth="1"/>
    <col min="7" max="7" width="16.6640625" style="20" customWidth="1"/>
    <col min="8" max="8" width="15.6640625" style="20" customWidth="1"/>
    <col min="9" max="9" width="22.77734375" style="20" customWidth="1"/>
    <col min="10" max="10" width="14.77734375" style="20" customWidth="1"/>
    <col min="11" max="11" width="18.109375" style="20" customWidth="1"/>
    <col min="12" max="12" width="16" style="20" customWidth="1"/>
    <col min="13" max="13" width="14.33203125" style="20" customWidth="1"/>
    <col min="14" max="14" width="16.44140625" style="20" customWidth="1"/>
    <col min="15" max="15" width="13.6640625" style="20" hidden="1" customWidth="1"/>
    <col min="16" max="16" width="16.6640625" style="20" hidden="1" customWidth="1"/>
    <col min="17" max="18" width="16.6640625" style="20" customWidth="1"/>
    <col min="19" max="19" width="14.44140625" style="20" customWidth="1"/>
    <col min="20" max="20" width="14.33203125" style="20" customWidth="1"/>
    <col min="21" max="21" width="16.109375" style="20" customWidth="1"/>
    <col min="22" max="23" width="18.44140625" style="20" customWidth="1"/>
    <col min="24" max="24" width="21.44140625" style="20" customWidth="1"/>
    <col min="25" max="25" width="59.33203125" style="20" customWidth="1"/>
    <col min="26" max="26" width="9.33203125" style="20"/>
    <col min="27" max="27" width="20.6640625" style="20" customWidth="1"/>
    <col min="28" max="28" width="21.6640625" style="20" customWidth="1"/>
    <col min="29" max="254" width="9.33203125" style="20"/>
    <col min="255" max="255" width="12.109375" style="20" customWidth="1"/>
    <col min="256" max="256" width="30" style="20" customWidth="1"/>
    <col min="257" max="257" width="24.44140625" style="20" customWidth="1"/>
    <col min="258" max="258" width="17.109375" style="20" customWidth="1"/>
    <col min="259" max="259" width="15.33203125" style="20" customWidth="1"/>
    <col min="260" max="260" width="13.44140625" style="20" customWidth="1"/>
    <col min="261" max="262" width="12.6640625" style="20" customWidth="1"/>
    <col min="263" max="263" width="15" style="20" customWidth="1"/>
    <col min="264" max="264" width="16.6640625" style="20" customWidth="1"/>
    <col min="265" max="265" width="16.109375" style="20" customWidth="1"/>
    <col min="266" max="266" width="15.44140625" style="20" customWidth="1"/>
    <col min="267" max="267" width="15.6640625" style="20" customWidth="1"/>
    <col min="268" max="268" width="19.44140625" style="20" customWidth="1"/>
    <col min="269" max="269" width="15.6640625" style="20" customWidth="1"/>
    <col min="270" max="270" width="14.33203125" style="20" customWidth="1"/>
    <col min="271" max="271" width="15.6640625" style="20" customWidth="1"/>
    <col min="272" max="272" width="17.6640625" style="20" customWidth="1"/>
    <col min="273" max="273" width="19.6640625" style="20" customWidth="1"/>
    <col min="274" max="274" width="14.44140625" style="20" customWidth="1"/>
    <col min="275" max="510" width="9.33203125" style="20"/>
    <col min="511" max="511" width="12.109375" style="20" customWidth="1"/>
    <col min="512" max="512" width="30" style="20" customWidth="1"/>
    <col min="513" max="513" width="24.44140625" style="20" customWidth="1"/>
    <col min="514" max="514" width="17.109375" style="20" customWidth="1"/>
    <col min="515" max="515" width="15.33203125" style="20" customWidth="1"/>
    <col min="516" max="516" width="13.44140625" style="20" customWidth="1"/>
    <col min="517" max="518" width="12.6640625" style="20" customWidth="1"/>
    <col min="519" max="519" width="15" style="20" customWidth="1"/>
    <col min="520" max="520" width="16.6640625" style="20" customWidth="1"/>
    <col min="521" max="521" width="16.109375" style="20" customWidth="1"/>
    <col min="522" max="522" width="15.44140625" style="20" customWidth="1"/>
    <col min="523" max="523" width="15.6640625" style="20" customWidth="1"/>
    <col min="524" max="524" width="19.44140625" style="20" customWidth="1"/>
    <col min="525" max="525" width="15.6640625" style="20" customWidth="1"/>
    <col min="526" max="526" width="14.33203125" style="20" customWidth="1"/>
    <col min="527" max="527" width="15.6640625" style="20" customWidth="1"/>
    <col min="528" max="528" width="17.6640625" style="20" customWidth="1"/>
    <col min="529" max="529" width="19.6640625" style="20" customWidth="1"/>
    <col min="530" max="530" width="14.44140625" style="20" customWidth="1"/>
    <col min="531" max="766" width="9.33203125" style="20"/>
    <col min="767" max="767" width="12.109375" style="20" customWidth="1"/>
    <col min="768" max="768" width="30" style="20" customWidth="1"/>
    <col min="769" max="769" width="24.44140625" style="20" customWidth="1"/>
    <col min="770" max="770" width="17.109375" style="20" customWidth="1"/>
    <col min="771" max="771" width="15.33203125" style="20" customWidth="1"/>
    <col min="772" max="772" width="13.44140625" style="20" customWidth="1"/>
    <col min="773" max="774" width="12.6640625" style="20" customWidth="1"/>
    <col min="775" max="775" width="15" style="20" customWidth="1"/>
    <col min="776" max="776" width="16.6640625" style="20" customWidth="1"/>
    <col min="777" max="777" width="16.109375" style="20" customWidth="1"/>
    <col min="778" max="778" width="15.44140625" style="20" customWidth="1"/>
    <col min="779" max="779" width="15.6640625" style="20" customWidth="1"/>
    <col min="780" max="780" width="19.44140625" style="20" customWidth="1"/>
    <col min="781" max="781" width="15.6640625" style="20" customWidth="1"/>
    <col min="782" max="782" width="14.33203125" style="20" customWidth="1"/>
    <col min="783" max="783" width="15.6640625" style="20" customWidth="1"/>
    <col min="784" max="784" width="17.6640625" style="20" customWidth="1"/>
    <col min="785" max="785" width="19.6640625" style="20" customWidth="1"/>
    <col min="786" max="786" width="14.44140625" style="20" customWidth="1"/>
    <col min="787" max="1022" width="9.33203125" style="20"/>
    <col min="1023" max="1023" width="12.109375" style="20" customWidth="1"/>
    <col min="1024" max="1024" width="30" style="20" customWidth="1"/>
    <col min="1025" max="1025" width="24.44140625" style="20" customWidth="1"/>
    <col min="1026" max="1026" width="17.109375" style="20" customWidth="1"/>
    <col min="1027" max="1027" width="15.33203125" style="20" customWidth="1"/>
    <col min="1028" max="1028" width="13.44140625" style="20" customWidth="1"/>
    <col min="1029" max="1030" width="12.6640625" style="20" customWidth="1"/>
    <col min="1031" max="1031" width="15" style="20" customWidth="1"/>
    <col min="1032" max="1032" width="16.6640625" style="20" customWidth="1"/>
    <col min="1033" max="1033" width="16.109375" style="20" customWidth="1"/>
    <col min="1034" max="1034" width="15.44140625" style="20" customWidth="1"/>
    <col min="1035" max="1035" width="15.6640625" style="20" customWidth="1"/>
    <col min="1036" max="1036" width="19.44140625" style="20" customWidth="1"/>
    <col min="1037" max="1037" width="15.6640625" style="20" customWidth="1"/>
    <col min="1038" max="1038" width="14.33203125" style="20" customWidth="1"/>
    <col min="1039" max="1039" width="15.6640625" style="20" customWidth="1"/>
    <col min="1040" max="1040" width="17.6640625" style="20" customWidth="1"/>
    <col min="1041" max="1041" width="19.6640625" style="20" customWidth="1"/>
    <col min="1042" max="1042" width="14.44140625" style="20" customWidth="1"/>
    <col min="1043" max="1278" width="9.33203125" style="20"/>
    <col min="1279" max="1279" width="12.109375" style="20" customWidth="1"/>
    <col min="1280" max="1280" width="30" style="20" customWidth="1"/>
    <col min="1281" max="1281" width="24.44140625" style="20" customWidth="1"/>
    <col min="1282" max="1282" width="17.109375" style="20" customWidth="1"/>
    <col min="1283" max="1283" width="15.33203125" style="20" customWidth="1"/>
    <col min="1284" max="1284" width="13.44140625" style="20" customWidth="1"/>
    <col min="1285" max="1286" width="12.6640625" style="20" customWidth="1"/>
    <col min="1287" max="1287" width="15" style="20" customWidth="1"/>
    <col min="1288" max="1288" width="16.6640625" style="20" customWidth="1"/>
    <col min="1289" max="1289" width="16.109375" style="20" customWidth="1"/>
    <col min="1290" max="1290" width="15.44140625" style="20" customWidth="1"/>
    <col min="1291" max="1291" width="15.6640625" style="20" customWidth="1"/>
    <col min="1292" max="1292" width="19.44140625" style="20" customWidth="1"/>
    <col min="1293" max="1293" width="15.6640625" style="20" customWidth="1"/>
    <col min="1294" max="1294" width="14.33203125" style="20" customWidth="1"/>
    <col min="1295" max="1295" width="15.6640625" style="20" customWidth="1"/>
    <col min="1296" max="1296" width="17.6640625" style="20" customWidth="1"/>
    <col min="1297" max="1297" width="19.6640625" style="20" customWidth="1"/>
    <col min="1298" max="1298" width="14.44140625" style="20" customWidth="1"/>
    <col min="1299" max="1534" width="9.33203125" style="20"/>
    <col min="1535" max="1535" width="12.109375" style="20" customWidth="1"/>
    <col min="1536" max="1536" width="30" style="20" customWidth="1"/>
    <col min="1537" max="1537" width="24.44140625" style="20" customWidth="1"/>
    <col min="1538" max="1538" width="17.109375" style="20" customWidth="1"/>
    <col min="1539" max="1539" width="15.33203125" style="20" customWidth="1"/>
    <col min="1540" max="1540" width="13.44140625" style="20" customWidth="1"/>
    <col min="1541" max="1542" width="12.6640625" style="20" customWidth="1"/>
    <col min="1543" max="1543" width="15" style="20" customWidth="1"/>
    <col min="1544" max="1544" width="16.6640625" style="20" customWidth="1"/>
    <col min="1545" max="1545" width="16.109375" style="20" customWidth="1"/>
    <col min="1546" max="1546" width="15.44140625" style="20" customWidth="1"/>
    <col min="1547" max="1547" width="15.6640625" style="20" customWidth="1"/>
    <col min="1548" max="1548" width="19.44140625" style="20" customWidth="1"/>
    <col min="1549" max="1549" width="15.6640625" style="20" customWidth="1"/>
    <col min="1550" max="1550" width="14.33203125" style="20" customWidth="1"/>
    <col min="1551" max="1551" width="15.6640625" style="20" customWidth="1"/>
    <col min="1552" max="1552" width="17.6640625" style="20" customWidth="1"/>
    <col min="1553" max="1553" width="19.6640625" style="20" customWidth="1"/>
    <col min="1554" max="1554" width="14.44140625" style="20" customWidth="1"/>
    <col min="1555" max="1790" width="9.33203125" style="20"/>
    <col min="1791" max="1791" width="12.109375" style="20" customWidth="1"/>
    <col min="1792" max="1792" width="30" style="20" customWidth="1"/>
    <col min="1793" max="1793" width="24.44140625" style="20" customWidth="1"/>
    <col min="1794" max="1794" width="17.109375" style="20" customWidth="1"/>
    <col min="1795" max="1795" width="15.33203125" style="20" customWidth="1"/>
    <col min="1796" max="1796" width="13.44140625" style="20" customWidth="1"/>
    <col min="1797" max="1798" width="12.6640625" style="20" customWidth="1"/>
    <col min="1799" max="1799" width="15" style="20" customWidth="1"/>
    <col min="1800" max="1800" width="16.6640625" style="20" customWidth="1"/>
    <col min="1801" max="1801" width="16.109375" style="20" customWidth="1"/>
    <col min="1802" max="1802" width="15.44140625" style="20" customWidth="1"/>
    <col min="1803" max="1803" width="15.6640625" style="20" customWidth="1"/>
    <col min="1804" max="1804" width="19.44140625" style="20" customWidth="1"/>
    <col min="1805" max="1805" width="15.6640625" style="20" customWidth="1"/>
    <col min="1806" max="1806" width="14.33203125" style="20" customWidth="1"/>
    <col min="1807" max="1807" width="15.6640625" style="20" customWidth="1"/>
    <col min="1808" max="1808" width="17.6640625" style="20" customWidth="1"/>
    <col min="1809" max="1809" width="19.6640625" style="20" customWidth="1"/>
    <col min="1810" max="1810" width="14.44140625" style="20" customWidth="1"/>
    <col min="1811" max="2046" width="9.33203125" style="20"/>
    <col min="2047" max="2047" width="12.109375" style="20" customWidth="1"/>
    <col min="2048" max="2048" width="30" style="20" customWidth="1"/>
    <col min="2049" max="2049" width="24.44140625" style="20" customWidth="1"/>
    <col min="2050" max="2050" width="17.109375" style="20" customWidth="1"/>
    <col min="2051" max="2051" width="15.33203125" style="20" customWidth="1"/>
    <col min="2052" max="2052" width="13.44140625" style="20" customWidth="1"/>
    <col min="2053" max="2054" width="12.6640625" style="20" customWidth="1"/>
    <col min="2055" max="2055" width="15" style="20" customWidth="1"/>
    <col min="2056" max="2056" width="16.6640625" style="20" customWidth="1"/>
    <col min="2057" max="2057" width="16.109375" style="20" customWidth="1"/>
    <col min="2058" max="2058" width="15.44140625" style="20" customWidth="1"/>
    <col min="2059" max="2059" width="15.6640625" style="20" customWidth="1"/>
    <col min="2060" max="2060" width="19.44140625" style="20" customWidth="1"/>
    <col min="2061" max="2061" width="15.6640625" style="20" customWidth="1"/>
    <col min="2062" max="2062" width="14.33203125" style="20" customWidth="1"/>
    <col min="2063" max="2063" width="15.6640625" style="20" customWidth="1"/>
    <col min="2064" max="2064" width="17.6640625" style="20" customWidth="1"/>
    <col min="2065" max="2065" width="19.6640625" style="20" customWidth="1"/>
    <col min="2066" max="2066" width="14.44140625" style="20" customWidth="1"/>
    <col min="2067" max="2302" width="9.33203125" style="20"/>
    <col min="2303" max="2303" width="12.109375" style="20" customWidth="1"/>
    <col min="2304" max="2304" width="30" style="20" customWidth="1"/>
    <col min="2305" max="2305" width="24.44140625" style="20" customWidth="1"/>
    <col min="2306" max="2306" width="17.109375" style="20" customWidth="1"/>
    <col min="2307" max="2307" width="15.33203125" style="20" customWidth="1"/>
    <col min="2308" max="2308" width="13.44140625" style="20" customWidth="1"/>
    <col min="2309" max="2310" width="12.6640625" style="20" customWidth="1"/>
    <col min="2311" max="2311" width="15" style="20" customWidth="1"/>
    <col min="2312" max="2312" width="16.6640625" style="20" customWidth="1"/>
    <col min="2313" max="2313" width="16.109375" style="20" customWidth="1"/>
    <col min="2314" max="2314" width="15.44140625" style="20" customWidth="1"/>
    <col min="2315" max="2315" width="15.6640625" style="20" customWidth="1"/>
    <col min="2316" max="2316" width="19.44140625" style="20" customWidth="1"/>
    <col min="2317" max="2317" width="15.6640625" style="20" customWidth="1"/>
    <col min="2318" max="2318" width="14.33203125" style="20" customWidth="1"/>
    <col min="2319" max="2319" width="15.6640625" style="20" customWidth="1"/>
    <col min="2320" max="2320" width="17.6640625" style="20" customWidth="1"/>
    <col min="2321" max="2321" width="19.6640625" style="20" customWidth="1"/>
    <col min="2322" max="2322" width="14.44140625" style="20" customWidth="1"/>
    <col min="2323" max="2558" width="9.33203125" style="20"/>
    <col min="2559" max="2559" width="12.109375" style="20" customWidth="1"/>
    <col min="2560" max="2560" width="30" style="20" customWidth="1"/>
    <col min="2561" max="2561" width="24.44140625" style="20" customWidth="1"/>
    <col min="2562" max="2562" width="17.109375" style="20" customWidth="1"/>
    <col min="2563" max="2563" width="15.33203125" style="20" customWidth="1"/>
    <col min="2564" max="2564" width="13.44140625" style="20" customWidth="1"/>
    <col min="2565" max="2566" width="12.6640625" style="20" customWidth="1"/>
    <col min="2567" max="2567" width="15" style="20" customWidth="1"/>
    <col min="2568" max="2568" width="16.6640625" style="20" customWidth="1"/>
    <col min="2569" max="2569" width="16.109375" style="20" customWidth="1"/>
    <col min="2570" max="2570" width="15.44140625" style="20" customWidth="1"/>
    <col min="2571" max="2571" width="15.6640625" style="20" customWidth="1"/>
    <col min="2572" max="2572" width="19.44140625" style="20" customWidth="1"/>
    <col min="2573" max="2573" width="15.6640625" style="20" customWidth="1"/>
    <col min="2574" max="2574" width="14.33203125" style="20" customWidth="1"/>
    <col min="2575" max="2575" width="15.6640625" style="20" customWidth="1"/>
    <col min="2576" max="2576" width="17.6640625" style="20" customWidth="1"/>
    <col min="2577" max="2577" width="19.6640625" style="20" customWidth="1"/>
    <col min="2578" max="2578" width="14.44140625" style="20" customWidth="1"/>
    <col min="2579" max="2814" width="9.33203125" style="20"/>
    <col min="2815" max="2815" width="12.109375" style="20" customWidth="1"/>
    <col min="2816" max="2816" width="30" style="20" customWidth="1"/>
    <col min="2817" max="2817" width="24.44140625" style="20" customWidth="1"/>
    <col min="2818" max="2818" width="17.109375" style="20" customWidth="1"/>
    <col min="2819" max="2819" width="15.33203125" style="20" customWidth="1"/>
    <col min="2820" max="2820" width="13.44140625" style="20" customWidth="1"/>
    <col min="2821" max="2822" width="12.6640625" style="20" customWidth="1"/>
    <col min="2823" max="2823" width="15" style="20" customWidth="1"/>
    <col min="2824" max="2824" width="16.6640625" style="20" customWidth="1"/>
    <col min="2825" max="2825" width="16.109375" style="20" customWidth="1"/>
    <col min="2826" max="2826" width="15.44140625" style="20" customWidth="1"/>
    <col min="2827" max="2827" width="15.6640625" style="20" customWidth="1"/>
    <col min="2828" max="2828" width="19.44140625" style="20" customWidth="1"/>
    <col min="2829" max="2829" width="15.6640625" style="20" customWidth="1"/>
    <col min="2830" max="2830" width="14.33203125" style="20" customWidth="1"/>
    <col min="2831" max="2831" width="15.6640625" style="20" customWidth="1"/>
    <col min="2832" max="2832" width="17.6640625" style="20" customWidth="1"/>
    <col min="2833" max="2833" width="19.6640625" style="20" customWidth="1"/>
    <col min="2834" max="2834" width="14.44140625" style="20" customWidth="1"/>
    <col min="2835" max="3070" width="9.33203125" style="20"/>
    <col min="3071" max="3071" width="12.109375" style="20" customWidth="1"/>
    <col min="3072" max="3072" width="30" style="20" customWidth="1"/>
    <col min="3073" max="3073" width="24.44140625" style="20" customWidth="1"/>
    <col min="3074" max="3074" width="17.109375" style="20" customWidth="1"/>
    <col min="3075" max="3075" width="15.33203125" style="20" customWidth="1"/>
    <col min="3076" max="3076" width="13.44140625" style="20" customWidth="1"/>
    <col min="3077" max="3078" width="12.6640625" style="20" customWidth="1"/>
    <col min="3079" max="3079" width="15" style="20" customWidth="1"/>
    <col min="3080" max="3080" width="16.6640625" style="20" customWidth="1"/>
    <col min="3081" max="3081" width="16.109375" style="20" customWidth="1"/>
    <col min="3082" max="3082" width="15.44140625" style="20" customWidth="1"/>
    <col min="3083" max="3083" width="15.6640625" style="20" customWidth="1"/>
    <col min="3084" max="3084" width="19.44140625" style="20" customWidth="1"/>
    <col min="3085" max="3085" width="15.6640625" style="20" customWidth="1"/>
    <col min="3086" max="3086" width="14.33203125" style="20" customWidth="1"/>
    <col min="3087" max="3087" width="15.6640625" style="20" customWidth="1"/>
    <col min="3088" max="3088" width="17.6640625" style="20" customWidth="1"/>
    <col min="3089" max="3089" width="19.6640625" style="20" customWidth="1"/>
    <col min="3090" max="3090" width="14.44140625" style="20" customWidth="1"/>
    <col min="3091" max="3326" width="9.33203125" style="20"/>
    <col min="3327" max="3327" width="12.109375" style="20" customWidth="1"/>
    <col min="3328" max="3328" width="30" style="20" customWidth="1"/>
    <col min="3329" max="3329" width="24.44140625" style="20" customWidth="1"/>
    <col min="3330" max="3330" width="17.109375" style="20" customWidth="1"/>
    <col min="3331" max="3331" width="15.33203125" style="20" customWidth="1"/>
    <col min="3332" max="3332" width="13.44140625" style="20" customWidth="1"/>
    <col min="3333" max="3334" width="12.6640625" style="20" customWidth="1"/>
    <col min="3335" max="3335" width="15" style="20" customWidth="1"/>
    <col min="3336" max="3336" width="16.6640625" style="20" customWidth="1"/>
    <col min="3337" max="3337" width="16.109375" style="20" customWidth="1"/>
    <col min="3338" max="3338" width="15.44140625" style="20" customWidth="1"/>
    <col min="3339" max="3339" width="15.6640625" style="20" customWidth="1"/>
    <col min="3340" max="3340" width="19.44140625" style="20" customWidth="1"/>
    <col min="3341" max="3341" width="15.6640625" style="20" customWidth="1"/>
    <col min="3342" max="3342" width="14.33203125" style="20" customWidth="1"/>
    <col min="3343" max="3343" width="15.6640625" style="20" customWidth="1"/>
    <col min="3344" max="3344" width="17.6640625" style="20" customWidth="1"/>
    <col min="3345" max="3345" width="19.6640625" style="20" customWidth="1"/>
    <col min="3346" max="3346" width="14.44140625" style="20" customWidth="1"/>
    <col min="3347" max="3582" width="9.33203125" style="20"/>
    <col min="3583" max="3583" width="12.109375" style="20" customWidth="1"/>
    <col min="3584" max="3584" width="30" style="20" customWidth="1"/>
    <col min="3585" max="3585" width="24.44140625" style="20" customWidth="1"/>
    <col min="3586" max="3586" width="17.109375" style="20" customWidth="1"/>
    <col min="3587" max="3587" width="15.33203125" style="20" customWidth="1"/>
    <col min="3588" max="3588" width="13.44140625" style="20" customWidth="1"/>
    <col min="3589" max="3590" width="12.6640625" style="20" customWidth="1"/>
    <col min="3591" max="3591" width="15" style="20" customWidth="1"/>
    <col min="3592" max="3592" width="16.6640625" style="20" customWidth="1"/>
    <col min="3593" max="3593" width="16.109375" style="20" customWidth="1"/>
    <col min="3594" max="3594" width="15.44140625" style="20" customWidth="1"/>
    <col min="3595" max="3595" width="15.6640625" style="20" customWidth="1"/>
    <col min="3596" max="3596" width="19.44140625" style="20" customWidth="1"/>
    <col min="3597" max="3597" width="15.6640625" style="20" customWidth="1"/>
    <col min="3598" max="3598" width="14.33203125" style="20" customWidth="1"/>
    <col min="3599" max="3599" width="15.6640625" style="20" customWidth="1"/>
    <col min="3600" max="3600" width="17.6640625" style="20" customWidth="1"/>
    <col min="3601" max="3601" width="19.6640625" style="20" customWidth="1"/>
    <col min="3602" max="3602" width="14.44140625" style="20" customWidth="1"/>
    <col min="3603" max="3838" width="9.33203125" style="20"/>
    <col min="3839" max="3839" width="12.109375" style="20" customWidth="1"/>
    <col min="3840" max="3840" width="30" style="20" customWidth="1"/>
    <col min="3841" max="3841" width="24.44140625" style="20" customWidth="1"/>
    <col min="3842" max="3842" width="17.109375" style="20" customWidth="1"/>
    <col min="3843" max="3843" width="15.33203125" style="20" customWidth="1"/>
    <col min="3844" max="3844" width="13.44140625" style="20" customWidth="1"/>
    <col min="3845" max="3846" width="12.6640625" style="20" customWidth="1"/>
    <col min="3847" max="3847" width="15" style="20" customWidth="1"/>
    <col min="3848" max="3848" width="16.6640625" style="20" customWidth="1"/>
    <col min="3849" max="3849" width="16.109375" style="20" customWidth="1"/>
    <col min="3850" max="3850" width="15.44140625" style="20" customWidth="1"/>
    <col min="3851" max="3851" width="15.6640625" style="20" customWidth="1"/>
    <col min="3852" max="3852" width="19.44140625" style="20" customWidth="1"/>
    <col min="3853" max="3853" width="15.6640625" style="20" customWidth="1"/>
    <col min="3854" max="3854" width="14.33203125" style="20" customWidth="1"/>
    <col min="3855" max="3855" width="15.6640625" style="20" customWidth="1"/>
    <col min="3856" max="3856" width="17.6640625" style="20" customWidth="1"/>
    <col min="3857" max="3857" width="19.6640625" style="20" customWidth="1"/>
    <col min="3858" max="3858" width="14.44140625" style="20" customWidth="1"/>
    <col min="3859" max="4094" width="9.33203125" style="20"/>
    <col min="4095" max="4095" width="12.109375" style="20" customWidth="1"/>
    <col min="4096" max="4096" width="30" style="20" customWidth="1"/>
    <col min="4097" max="4097" width="24.44140625" style="20" customWidth="1"/>
    <col min="4098" max="4098" width="17.109375" style="20" customWidth="1"/>
    <col min="4099" max="4099" width="15.33203125" style="20" customWidth="1"/>
    <col min="4100" max="4100" width="13.44140625" style="20" customWidth="1"/>
    <col min="4101" max="4102" width="12.6640625" style="20" customWidth="1"/>
    <col min="4103" max="4103" width="15" style="20" customWidth="1"/>
    <col min="4104" max="4104" width="16.6640625" style="20" customWidth="1"/>
    <col min="4105" max="4105" width="16.109375" style="20" customWidth="1"/>
    <col min="4106" max="4106" width="15.44140625" style="20" customWidth="1"/>
    <col min="4107" max="4107" width="15.6640625" style="20" customWidth="1"/>
    <col min="4108" max="4108" width="19.44140625" style="20" customWidth="1"/>
    <col min="4109" max="4109" width="15.6640625" style="20" customWidth="1"/>
    <col min="4110" max="4110" width="14.33203125" style="20" customWidth="1"/>
    <col min="4111" max="4111" width="15.6640625" style="20" customWidth="1"/>
    <col min="4112" max="4112" width="17.6640625" style="20" customWidth="1"/>
    <col min="4113" max="4113" width="19.6640625" style="20" customWidth="1"/>
    <col min="4114" max="4114" width="14.44140625" style="20" customWidth="1"/>
    <col min="4115" max="4350" width="9.33203125" style="20"/>
    <col min="4351" max="4351" width="12.109375" style="20" customWidth="1"/>
    <col min="4352" max="4352" width="30" style="20" customWidth="1"/>
    <col min="4353" max="4353" width="24.44140625" style="20" customWidth="1"/>
    <col min="4354" max="4354" width="17.109375" style="20" customWidth="1"/>
    <col min="4355" max="4355" width="15.33203125" style="20" customWidth="1"/>
    <col min="4356" max="4356" width="13.44140625" style="20" customWidth="1"/>
    <col min="4357" max="4358" width="12.6640625" style="20" customWidth="1"/>
    <col min="4359" max="4359" width="15" style="20" customWidth="1"/>
    <col min="4360" max="4360" width="16.6640625" style="20" customWidth="1"/>
    <col min="4361" max="4361" width="16.109375" style="20" customWidth="1"/>
    <col min="4362" max="4362" width="15.44140625" style="20" customWidth="1"/>
    <col min="4363" max="4363" width="15.6640625" style="20" customWidth="1"/>
    <col min="4364" max="4364" width="19.44140625" style="20" customWidth="1"/>
    <col min="4365" max="4365" width="15.6640625" style="20" customWidth="1"/>
    <col min="4366" max="4366" width="14.33203125" style="20" customWidth="1"/>
    <col min="4367" max="4367" width="15.6640625" style="20" customWidth="1"/>
    <col min="4368" max="4368" width="17.6640625" style="20" customWidth="1"/>
    <col min="4369" max="4369" width="19.6640625" style="20" customWidth="1"/>
    <col min="4370" max="4370" width="14.44140625" style="20" customWidth="1"/>
    <col min="4371" max="4606" width="9.33203125" style="20"/>
    <col min="4607" max="4607" width="12.109375" style="20" customWidth="1"/>
    <col min="4608" max="4608" width="30" style="20" customWidth="1"/>
    <col min="4609" max="4609" width="24.44140625" style="20" customWidth="1"/>
    <col min="4610" max="4610" width="17.109375" style="20" customWidth="1"/>
    <col min="4611" max="4611" width="15.33203125" style="20" customWidth="1"/>
    <col min="4612" max="4612" width="13.44140625" style="20" customWidth="1"/>
    <col min="4613" max="4614" width="12.6640625" style="20" customWidth="1"/>
    <col min="4615" max="4615" width="15" style="20" customWidth="1"/>
    <col min="4616" max="4616" width="16.6640625" style="20" customWidth="1"/>
    <col min="4617" max="4617" width="16.109375" style="20" customWidth="1"/>
    <col min="4618" max="4618" width="15.44140625" style="20" customWidth="1"/>
    <col min="4619" max="4619" width="15.6640625" style="20" customWidth="1"/>
    <col min="4620" max="4620" width="19.44140625" style="20" customWidth="1"/>
    <col min="4621" max="4621" width="15.6640625" style="20" customWidth="1"/>
    <col min="4622" max="4622" width="14.33203125" style="20" customWidth="1"/>
    <col min="4623" max="4623" width="15.6640625" style="20" customWidth="1"/>
    <col min="4624" max="4624" width="17.6640625" style="20" customWidth="1"/>
    <col min="4625" max="4625" width="19.6640625" style="20" customWidth="1"/>
    <col min="4626" max="4626" width="14.44140625" style="20" customWidth="1"/>
    <col min="4627" max="4862" width="9.33203125" style="20"/>
    <col min="4863" max="4863" width="12.109375" style="20" customWidth="1"/>
    <col min="4864" max="4864" width="30" style="20" customWidth="1"/>
    <col min="4865" max="4865" width="24.44140625" style="20" customWidth="1"/>
    <col min="4866" max="4866" width="17.109375" style="20" customWidth="1"/>
    <col min="4867" max="4867" width="15.33203125" style="20" customWidth="1"/>
    <col min="4868" max="4868" width="13.44140625" style="20" customWidth="1"/>
    <col min="4869" max="4870" width="12.6640625" style="20" customWidth="1"/>
    <col min="4871" max="4871" width="15" style="20" customWidth="1"/>
    <col min="4872" max="4872" width="16.6640625" style="20" customWidth="1"/>
    <col min="4873" max="4873" width="16.109375" style="20" customWidth="1"/>
    <col min="4874" max="4874" width="15.44140625" style="20" customWidth="1"/>
    <col min="4875" max="4875" width="15.6640625" style="20" customWidth="1"/>
    <col min="4876" max="4876" width="19.44140625" style="20" customWidth="1"/>
    <col min="4877" max="4877" width="15.6640625" style="20" customWidth="1"/>
    <col min="4878" max="4878" width="14.33203125" style="20" customWidth="1"/>
    <col min="4879" max="4879" width="15.6640625" style="20" customWidth="1"/>
    <col min="4880" max="4880" width="17.6640625" style="20" customWidth="1"/>
    <col min="4881" max="4881" width="19.6640625" style="20" customWidth="1"/>
    <col min="4882" max="4882" width="14.44140625" style="20" customWidth="1"/>
    <col min="4883" max="5118" width="9.33203125" style="20"/>
    <col min="5119" max="5119" width="12.109375" style="20" customWidth="1"/>
    <col min="5120" max="5120" width="30" style="20" customWidth="1"/>
    <col min="5121" max="5121" width="24.44140625" style="20" customWidth="1"/>
    <col min="5122" max="5122" width="17.109375" style="20" customWidth="1"/>
    <col min="5123" max="5123" width="15.33203125" style="20" customWidth="1"/>
    <col min="5124" max="5124" width="13.44140625" style="20" customWidth="1"/>
    <col min="5125" max="5126" width="12.6640625" style="20" customWidth="1"/>
    <col min="5127" max="5127" width="15" style="20" customWidth="1"/>
    <col min="5128" max="5128" width="16.6640625" style="20" customWidth="1"/>
    <col min="5129" max="5129" width="16.109375" style="20" customWidth="1"/>
    <col min="5130" max="5130" width="15.44140625" style="20" customWidth="1"/>
    <col min="5131" max="5131" width="15.6640625" style="20" customWidth="1"/>
    <col min="5132" max="5132" width="19.44140625" style="20" customWidth="1"/>
    <col min="5133" max="5133" width="15.6640625" style="20" customWidth="1"/>
    <col min="5134" max="5134" width="14.33203125" style="20" customWidth="1"/>
    <col min="5135" max="5135" width="15.6640625" style="20" customWidth="1"/>
    <col min="5136" max="5136" width="17.6640625" style="20" customWidth="1"/>
    <col min="5137" max="5137" width="19.6640625" style="20" customWidth="1"/>
    <col min="5138" max="5138" width="14.44140625" style="20" customWidth="1"/>
    <col min="5139" max="5374" width="9.33203125" style="20"/>
    <col min="5375" max="5375" width="12.109375" style="20" customWidth="1"/>
    <col min="5376" max="5376" width="30" style="20" customWidth="1"/>
    <col min="5377" max="5377" width="24.44140625" style="20" customWidth="1"/>
    <col min="5378" max="5378" width="17.109375" style="20" customWidth="1"/>
    <col min="5379" max="5379" width="15.33203125" style="20" customWidth="1"/>
    <col min="5380" max="5380" width="13.44140625" style="20" customWidth="1"/>
    <col min="5381" max="5382" width="12.6640625" style="20" customWidth="1"/>
    <col min="5383" max="5383" width="15" style="20" customWidth="1"/>
    <col min="5384" max="5384" width="16.6640625" style="20" customWidth="1"/>
    <col min="5385" max="5385" width="16.109375" style="20" customWidth="1"/>
    <col min="5386" max="5386" width="15.44140625" style="20" customWidth="1"/>
    <col min="5387" max="5387" width="15.6640625" style="20" customWidth="1"/>
    <col min="5388" max="5388" width="19.44140625" style="20" customWidth="1"/>
    <col min="5389" max="5389" width="15.6640625" style="20" customWidth="1"/>
    <col min="5390" max="5390" width="14.33203125" style="20" customWidth="1"/>
    <col min="5391" max="5391" width="15.6640625" style="20" customWidth="1"/>
    <col min="5392" max="5392" width="17.6640625" style="20" customWidth="1"/>
    <col min="5393" max="5393" width="19.6640625" style="20" customWidth="1"/>
    <col min="5394" max="5394" width="14.44140625" style="20" customWidth="1"/>
    <col min="5395" max="5630" width="9.33203125" style="20"/>
    <col min="5631" max="5631" width="12.109375" style="20" customWidth="1"/>
    <col min="5632" max="5632" width="30" style="20" customWidth="1"/>
    <col min="5633" max="5633" width="24.44140625" style="20" customWidth="1"/>
    <col min="5634" max="5634" width="17.109375" style="20" customWidth="1"/>
    <col min="5635" max="5635" width="15.33203125" style="20" customWidth="1"/>
    <col min="5636" max="5636" width="13.44140625" style="20" customWidth="1"/>
    <col min="5637" max="5638" width="12.6640625" style="20" customWidth="1"/>
    <col min="5639" max="5639" width="15" style="20" customWidth="1"/>
    <col min="5640" max="5640" width="16.6640625" style="20" customWidth="1"/>
    <col min="5641" max="5641" width="16.109375" style="20" customWidth="1"/>
    <col min="5642" max="5642" width="15.44140625" style="20" customWidth="1"/>
    <col min="5643" max="5643" width="15.6640625" style="20" customWidth="1"/>
    <col min="5644" max="5644" width="19.44140625" style="20" customWidth="1"/>
    <col min="5645" max="5645" width="15.6640625" style="20" customWidth="1"/>
    <col min="5646" max="5646" width="14.33203125" style="20" customWidth="1"/>
    <col min="5647" max="5647" width="15.6640625" style="20" customWidth="1"/>
    <col min="5648" max="5648" width="17.6640625" style="20" customWidth="1"/>
    <col min="5649" max="5649" width="19.6640625" style="20" customWidth="1"/>
    <col min="5650" max="5650" width="14.44140625" style="20" customWidth="1"/>
    <col min="5651" max="5886" width="9.33203125" style="20"/>
    <col min="5887" max="5887" width="12.109375" style="20" customWidth="1"/>
    <col min="5888" max="5888" width="30" style="20" customWidth="1"/>
    <col min="5889" max="5889" width="24.44140625" style="20" customWidth="1"/>
    <col min="5890" max="5890" width="17.109375" style="20" customWidth="1"/>
    <col min="5891" max="5891" width="15.33203125" style="20" customWidth="1"/>
    <col min="5892" max="5892" width="13.44140625" style="20" customWidth="1"/>
    <col min="5893" max="5894" width="12.6640625" style="20" customWidth="1"/>
    <col min="5895" max="5895" width="15" style="20" customWidth="1"/>
    <col min="5896" max="5896" width="16.6640625" style="20" customWidth="1"/>
    <col min="5897" max="5897" width="16.109375" style="20" customWidth="1"/>
    <col min="5898" max="5898" width="15.44140625" style="20" customWidth="1"/>
    <col min="5899" max="5899" width="15.6640625" style="20" customWidth="1"/>
    <col min="5900" max="5900" width="19.44140625" style="20" customWidth="1"/>
    <col min="5901" max="5901" width="15.6640625" style="20" customWidth="1"/>
    <col min="5902" max="5902" width="14.33203125" style="20" customWidth="1"/>
    <col min="5903" max="5903" width="15.6640625" style="20" customWidth="1"/>
    <col min="5904" max="5904" width="17.6640625" style="20" customWidth="1"/>
    <col min="5905" max="5905" width="19.6640625" style="20" customWidth="1"/>
    <col min="5906" max="5906" width="14.44140625" style="20" customWidth="1"/>
    <col min="5907" max="6142" width="9.33203125" style="20"/>
    <col min="6143" max="6143" width="12.109375" style="20" customWidth="1"/>
    <col min="6144" max="6144" width="30" style="20" customWidth="1"/>
    <col min="6145" max="6145" width="24.44140625" style="20" customWidth="1"/>
    <col min="6146" max="6146" width="17.109375" style="20" customWidth="1"/>
    <col min="6147" max="6147" width="15.33203125" style="20" customWidth="1"/>
    <col min="6148" max="6148" width="13.44140625" style="20" customWidth="1"/>
    <col min="6149" max="6150" width="12.6640625" style="20" customWidth="1"/>
    <col min="6151" max="6151" width="15" style="20" customWidth="1"/>
    <col min="6152" max="6152" width="16.6640625" style="20" customWidth="1"/>
    <col min="6153" max="6153" width="16.109375" style="20" customWidth="1"/>
    <col min="6154" max="6154" width="15.44140625" style="20" customWidth="1"/>
    <col min="6155" max="6155" width="15.6640625" style="20" customWidth="1"/>
    <col min="6156" max="6156" width="19.44140625" style="20" customWidth="1"/>
    <col min="6157" max="6157" width="15.6640625" style="20" customWidth="1"/>
    <col min="6158" max="6158" width="14.33203125" style="20" customWidth="1"/>
    <col min="6159" max="6159" width="15.6640625" style="20" customWidth="1"/>
    <col min="6160" max="6160" width="17.6640625" style="20" customWidth="1"/>
    <col min="6161" max="6161" width="19.6640625" style="20" customWidth="1"/>
    <col min="6162" max="6162" width="14.44140625" style="20" customWidth="1"/>
    <col min="6163" max="6398" width="9.33203125" style="20"/>
    <col min="6399" max="6399" width="12.109375" style="20" customWidth="1"/>
    <col min="6400" max="6400" width="30" style="20" customWidth="1"/>
    <col min="6401" max="6401" width="24.44140625" style="20" customWidth="1"/>
    <col min="6402" max="6402" width="17.109375" style="20" customWidth="1"/>
    <col min="6403" max="6403" width="15.33203125" style="20" customWidth="1"/>
    <col min="6404" max="6404" width="13.44140625" style="20" customWidth="1"/>
    <col min="6405" max="6406" width="12.6640625" style="20" customWidth="1"/>
    <col min="6407" max="6407" width="15" style="20" customWidth="1"/>
    <col min="6408" max="6408" width="16.6640625" style="20" customWidth="1"/>
    <col min="6409" max="6409" width="16.109375" style="20" customWidth="1"/>
    <col min="6410" max="6410" width="15.44140625" style="20" customWidth="1"/>
    <col min="6411" max="6411" width="15.6640625" style="20" customWidth="1"/>
    <col min="6412" max="6412" width="19.44140625" style="20" customWidth="1"/>
    <col min="6413" max="6413" width="15.6640625" style="20" customWidth="1"/>
    <col min="6414" max="6414" width="14.33203125" style="20" customWidth="1"/>
    <col min="6415" max="6415" width="15.6640625" style="20" customWidth="1"/>
    <col min="6416" max="6416" width="17.6640625" style="20" customWidth="1"/>
    <col min="6417" max="6417" width="19.6640625" style="20" customWidth="1"/>
    <col min="6418" max="6418" width="14.44140625" style="20" customWidth="1"/>
    <col min="6419" max="6654" width="9.33203125" style="20"/>
    <col min="6655" max="6655" width="12.109375" style="20" customWidth="1"/>
    <col min="6656" max="6656" width="30" style="20" customWidth="1"/>
    <col min="6657" max="6657" width="24.44140625" style="20" customWidth="1"/>
    <col min="6658" max="6658" width="17.109375" style="20" customWidth="1"/>
    <col min="6659" max="6659" width="15.33203125" style="20" customWidth="1"/>
    <col min="6660" max="6660" width="13.44140625" style="20" customWidth="1"/>
    <col min="6661" max="6662" width="12.6640625" style="20" customWidth="1"/>
    <col min="6663" max="6663" width="15" style="20" customWidth="1"/>
    <col min="6664" max="6664" width="16.6640625" style="20" customWidth="1"/>
    <col min="6665" max="6665" width="16.109375" style="20" customWidth="1"/>
    <col min="6666" max="6666" width="15.44140625" style="20" customWidth="1"/>
    <col min="6667" max="6667" width="15.6640625" style="20" customWidth="1"/>
    <col min="6668" max="6668" width="19.44140625" style="20" customWidth="1"/>
    <col min="6669" max="6669" width="15.6640625" style="20" customWidth="1"/>
    <col min="6670" max="6670" width="14.33203125" style="20" customWidth="1"/>
    <col min="6671" max="6671" width="15.6640625" style="20" customWidth="1"/>
    <col min="6672" max="6672" width="17.6640625" style="20" customWidth="1"/>
    <col min="6673" max="6673" width="19.6640625" style="20" customWidth="1"/>
    <col min="6674" max="6674" width="14.44140625" style="20" customWidth="1"/>
    <col min="6675" max="6910" width="9.33203125" style="20"/>
    <col min="6911" max="6911" width="12.109375" style="20" customWidth="1"/>
    <col min="6912" max="6912" width="30" style="20" customWidth="1"/>
    <col min="6913" max="6913" width="24.44140625" style="20" customWidth="1"/>
    <col min="6914" max="6914" width="17.109375" style="20" customWidth="1"/>
    <col min="6915" max="6915" width="15.33203125" style="20" customWidth="1"/>
    <col min="6916" max="6916" width="13.44140625" style="20" customWidth="1"/>
    <col min="6917" max="6918" width="12.6640625" style="20" customWidth="1"/>
    <col min="6919" max="6919" width="15" style="20" customWidth="1"/>
    <col min="6920" max="6920" width="16.6640625" style="20" customWidth="1"/>
    <col min="6921" max="6921" width="16.109375" style="20" customWidth="1"/>
    <col min="6922" max="6922" width="15.44140625" style="20" customWidth="1"/>
    <col min="6923" max="6923" width="15.6640625" style="20" customWidth="1"/>
    <col min="6924" max="6924" width="19.44140625" style="20" customWidth="1"/>
    <col min="6925" max="6925" width="15.6640625" style="20" customWidth="1"/>
    <col min="6926" max="6926" width="14.33203125" style="20" customWidth="1"/>
    <col min="6927" max="6927" width="15.6640625" style="20" customWidth="1"/>
    <col min="6928" max="6928" width="17.6640625" style="20" customWidth="1"/>
    <col min="6929" max="6929" width="19.6640625" style="20" customWidth="1"/>
    <col min="6930" max="6930" width="14.44140625" style="20" customWidth="1"/>
    <col min="6931" max="7166" width="9.33203125" style="20"/>
    <col min="7167" max="7167" width="12.109375" style="20" customWidth="1"/>
    <col min="7168" max="7168" width="30" style="20" customWidth="1"/>
    <col min="7169" max="7169" width="24.44140625" style="20" customWidth="1"/>
    <col min="7170" max="7170" width="17.109375" style="20" customWidth="1"/>
    <col min="7171" max="7171" width="15.33203125" style="20" customWidth="1"/>
    <col min="7172" max="7172" width="13.44140625" style="20" customWidth="1"/>
    <col min="7173" max="7174" width="12.6640625" style="20" customWidth="1"/>
    <col min="7175" max="7175" width="15" style="20" customWidth="1"/>
    <col min="7176" max="7176" width="16.6640625" style="20" customWidth="1"/>
    <col min="7177" max="7177" width="16.109375" style="20" customWidth="1"/>
    <col min="7178" max="7178" width="15.44140625" style="20" customWidth="1"/>
    <col min="7179" max="7179" width="15.6640625" style="20" customWidth="1"/>
    <col min="7180" max="7180" width="19.44140625" style="20" customWidth="1"/>
    <col min="7181" max="7181" width="15.6640625" style="20" customWidth="1"/>
    <col min="7182" max="7182" width="14.33203125" style="20" customWidth="1"/>
    <col min="7183" max="7183" width="15.6640625" style="20" customWidth="1"/>
    <col min="7184" max="7184" width="17.6640625" style="20" customWidth="1"/>
    <col min="7185" max="7185" width="19.6640625" style="20" customWidth="1"/>
    <col min="7186" max="7186" width="14.44140625" style="20" customWidth="1"/>
    <col min="7187" max="7422" width="9.33203125" style="20"/>
    <col min="7423" max="7423" width="12.109375" style="20" customWidth="1"/>
    <col min="7424" max="7424" width="30" style="20" customWidth="1"/>
    <col min="7425" max="7425" width="24.44140625" style="20" customWidth="1"/>
    <col min="7426" max="7426" width="17.109375" style="20" customWidth="1"/>
    <col min="7427" max="7427" width="15.33203125" style="20" customWidth="1"/>
    <col min="7428" max="7428" width="13.44140625" style="20" customWidth="1"/>
    <col min="7429" max="7430" width="12.6640625" style="20" customWidth="1"/>
    <col min="7431" max="7431" width="15" style="20" customWidth="1"/>
    <col min="7432" max="7432" width="16.6640625" style="20" customWidth="1"/>
    <col min="7433" max="7433" width="16.109375" style="20" customWidth="1"/>
    <col min="7434" max="7434" width="15.44140625" style="20" customWidth="1"/>
    <col min="7435" max="7435" width="15.6640625" style="20" customWidth="1"/>
    <col min="7436" max="7436" width="19.44140625" style="20" customWidth="1"/>
    <col min="7437" max="7437" width="15.6640625" style="20" customWidth="1"/>
    <col min="7438" max="7438" width="14.33203125" style="20" customWidth="1"/>
    <col min="7439" max="7439" width="15.6640625" style="20" customWidth="1"/>
    <col min="7440" max="7440" width="17.6640625" style="20" customWidth="1"/>
    <col min="7441" max="7441" width="19.6640625" style="20" customWidth="1"/>
    <col min="7442" max="7442" width="14.44140625" style="20" customWidth="1"/>
    <col min="7443" max="7678" width="9.33203125" style="20"/>
    <col min="7679" max="7679" width="12.109375" style="20" customWidth="1"/>
    <col min="7680" max="7680" width="30" style="20" customWidth="1"/>
    <col min="7681" max="7681" width="24.44140625" style="20" customWidth="1"/>
    <col min="7682" max="7682" width="17.109375" style="20" customWidth="1"/>
    <col min="7683" max="7683" width="15.33203125" style="20" customWidth="1"/>
    <col min="7684" max="7684" width="13.44140625" style="20" customWidth="1"/>
    <col min="7685" max="7686" width="12.6640625" style="20" customWidth="1"/>
    <col min="7687" max="7687" width="15" style="20" customWidth="1"/>
    <col min="7688" max="7688" width="16.6640625" style="20" customWidth="1"/>
    <col min="7689" max="7689" width="16.109375" style="20" customWidth="1"/>
    <col min="7690" max="7690" width="15.44140625" style="20" customWidth="1"/>
    <col min="7691" max="7691" width="15.6640625" style="20" customWidth="1"/>
    <col min="7692" max="7692" width="19.44140625" style="20" customWidth="1"/>
    <col min="7693" max="7693" width="15.6640625" style="20" customWidth="1"/>
    <col min="7694" max="7694" width="14.33203125" style="20" customWidth="1"/>
    <col min="7695" max="7695" width="15.6640625" style="20" customWidth="1"/>
    <col min="7696" max="7696" width="17.6640625" style="20" customWidth="1"/>
    <col min="7697" max="7697" width="19.6640625" style="20" customWidth="1"/>
    <col min="7698" max="7698" width="14.44140625" style="20" customWidth="1"/>
    <col min="7699" max="7934" width="9.33203125" style="20"/>
    <col min="7935" max="7935" width="12.109375" style="20" customWidth="1"/>
    <col min="7936" max="7936" width="30" style="20" customWidth="1"/>
    <col min="7937" max="7937" width="24.44140625" style="20" customWidth="1"/>
    <col min="7938" max="7938" width="17.109375" style="20" customWidth="1"/>
    <col min="7939" max="7939" width="15.33203125" style="20" customWidth="1"/>
    <col min="7940" max="7940" width="13.44140625" style="20" customWidth="1"/>
    <col min="7941" max="7942" width="12.6640625" style="20" customWidth="1"/>
    <col min="7943" max="7943" width="15" style="20" customWidth="1"/>
    <col min="7944" max="7944" width="16.6640625" style="20" customWidth="1"/>
    <col min="7945" max="7945" width="16.109375" style="20" customWidth="1"/>
    <col min="7946" max="7946" width="15.44140625" style="20" customWidth="1"/>
    <col min="7947" max="7947" width="15.6640625" style="20" customWidth="1"/>
    <col min="7948" max="7948" width="19.44140625" style="20" customWidth="1"/>
    <col min="7949" max="7949" width="15.6640625" style="20" customWidth="1"/>
    <col min="7950" max="7950" width="14.33203125" style="20" customWidth="1"/>
    <col min="7951" max="7951" width="15.6640625" style="20" customWidth="1"/>
    <col min="7952" max="7952" width="17.6640625" style="20" customWidth="1"/>
    <col min="7953" max="7953" width="19.6640625" style="20" customWidth="1"/>
    <col min="7954" max="7954" width="14.44140625" style="20" customWidth="1"/>
    <col min="7955" max="8190" width="9.33203125" style="20"/>
    <col min="8191" max="8191" width="12.109375" style="20" customWidth="1"/>
    <col min="8192" max="8192" width="30" style="20" customWidth="1"/>
    <col min="8193" max="8193" width="24.44140625" style="20" customWidth="1"/>
    <col min="8194" max="8194" width="17.109375" style="20" customWidth="1"/>
    <col min="8195" max="8195" width="15.33203125" style="20" customWidth="1"/>
    <col min="8196" max="8196" width="13.44140625" style="20" customWidth="1"/>
    <col min="8197" max="8198" width="12.6640625" style="20" customWidth="1"/>
    <col min="8199" max="8199" width="15" style="20" customWidth="1"/>
    <col min="8200" max="8200" width="16.6640625" style="20" customWidth="1"/>
    <col min="8201" max="8201" width="16.109375" style="20" customWidth="1"/>
    <col min="8202" max="8202" width="15.44140625" style="20" customWidth="1"/>
    <col min="8203" max="8203" width="15.6640625" style="20" customWidth="1"/>
    <col min="8204" max="8204" width="19.44140625" style="20" customWidth="1"/>
    <col min="8205" max="8205" width="15.6640625" style="20" customWidth="1"/>
    <col min="8206" max="8206" width="14.33203125" style="20" customWidth="1"/>
    <col min="8207" max="8207" width="15.6640625" style="20" customWidth="1"/>
    <col min="8208" max="8208" width="17.6640625" style="20" customWidth="1"/>
    <col min="8209" max="8209" width="19.6640625" style="20" customWidth="1"/>
    <col min="8210" max="8210" width="14.44140625" style="20" customWidth="1"/>
    <col min="8211" max="8446" width="9.33203125" style="20"/>
    <col min="8447" max="8447" width="12.109375" style="20" customWidth="1"/>
    <col min="8448" max="8448" width="30" style="20" customWidth="1"/>
    <col min="8449" max="8449" width="24.44140625" style="20" customWidth="1"/>
    <col min="8450" max="8450" width="17.109375" style="20" customWidth="1"/>
    <col min="8451" max="8451" width="15.33203125" style="20" customWidth="1"/>
    <col min="8452" max="8452" width="13.44140625" style="20" customWidth="1"/>
    <col min="8453" max="8454" width="12.6640625" style="20" customWidth="1"/>
    <col min="8455" max="8455" width="15" style="20" customWidth="1"/>
    <col min="8456" max="8456" width="16.6640625" style="20" customWidth="1"/>
    <col min="8457" max="8457" width="16.109375" style="20" customWidth="1"/>
    <col min="8458" max="8458" width="15.44140625" style="20" customWidth="1"/>
    <col min="8459" max="8459" width="15.6640625" style="20" customWidth="1"/>
    <col min="8460" max="8460" width="19.44140625" style="20" customWidth="1"/>
    <col min="8461" max="8461" width="15.6640625" style="20" customWidth="1"/>
    <col min="8462" max="8462" width="14.33203125" style="20" customWidth="1"/>
    <col min="8463" max="8463" width="15.6640625" style="20" customWidth="1"/>
    <col min="8464" max="8464" width="17.6640625" style="20" customWidth="1"/>
    <col min="8465" max="8465" width="19.6640625" style="20" customWidth="1"/>
    <col min="8466" max="8466" width="14.44140625" style="20" customWidth="1"/>
    <col min="8467" max="8702" width="9.33203125" style="20"/>
    <col min="8703" max="8703" width="12.109375" style="20" customWidth="1"/>
    <col min="8704" max="8704" width="30" style="20" customWidth="1"/>
    <col min="8705" max="8705" width="24.44140625" style="20" customWidth="1"/>
    <col min="8706" max="8706" width="17.109375" style="20" customWidth="1"/>
    <col min="8707" max="8707" width="15.33203125" style="20" customWidth="1"/>
    <col min="8708" max="8708" width="13.44140625" style="20" customWidth="1"/>
    <col min="8709" max="8710" width="12.6640625" style="20" customWidth="1"/>
    <col min="8711" max="8711" width="15" style="20" customWidth="1"/>
    <col min="8712" max="8712" width="16.6640625" style="20" customWidth="1"/>
    <col min="8713" max="8713" width="16.109375" style="20" customWidth="1"/>
    <col min="8714" max="8714" width="15.44140625" style="20" customWidth="1"/>
    <col min="8715" max="8715" width="15.6640625" style="20" customWidth="1"/>
    <col min="8716" max="8716" width="19.44140625" style="20" customWidth="1"/>
    <col min="8717" max="8717" width="15.6640625" style="20" customWidth="1"/>
    <col min="8718" max="8718" width="14.33203125" style="20" customWidth="1"/>
    <col min="8719" max="8719" width="15.6640625" style="20" customWidth="1"/>
    <col min="8720" max="8720" width="17.6640625" style="20" customWidth="1"/>
    <col min="8721" max="8721" width="19.6640625" style="20" customWidth="1"/>
    <col min="8722" max="8722" width="14.44140625" style="20" customWidth="1"/>
    <col min="8723" max="8958" width="9.33203125" style="20"/>
    <col min="8959" max="8959" width="12.109375" style="20" customWidth="1"/>
    <col min="8960" max="8960" width="30" style="20" customWidth="1"/>
    <col min="8961" max="8961" width="24.44140625" style="20" customWidth="1"/>
    <col min="8962" max="8962" width="17.109375" style="20" customWidth="1"/>
    <col min="8963" max="8963" width="15.33203125" style="20" customWidth="1"/>
    <col min="8964" max="8964" width="13.44140625" style="20" customWidth="1"/>
    <col min="8965" max="8966" width="12.6640625" style="20" customWidth="1"/>
    <col min="8967" max="8967" width="15" style="20" customWidth="1"/>
    <col min="8968" max="8968" width="16.6640625" style="20" customWidth="1"/>
    <col min="8969" max="8969" width="16.109375" style="20" customWidth="1"/>
    <col min="8970" max="8970" width="15.44140625" style="20" customWidth="1"/>
    <col min="8971" max="8971" width="15.6640625" style="20" customWidth="1"/>
    <col min="8972" max="8972" width="19.44140625" style="20" customWidth="1"/>
    <col min="8973" max="8973" width="15.6640625" style="20" customWidth="1"/>
    <col min="8974" max="8974" width="14.33203125" style="20" customWidth="1"/>
    <col min="8975" max="8975" width="15.6640625" style="20" customWidth="1"/>
    <col min="8976" max="8976" width="17.6640625" style="20" customWidth="1"/>
    <col min="8977" max="8977" width="19.6640625" style="20" customWidth="1"/>
    <col min="8978" max="8978" width="14.44140625" style="20" customWidth="1"/>
    <col min="8979" max="9214" width="9.33203125" style="20"/>
    <col min="9215" max="9215" width="12.109375" style="20" customWidth="1"/>
    <col min="9216" max="9216" width="30" style="20" customWidth="1"/>
    <col min="9217" max="9217" width="24.44140625" style="20" customWidth="1"/>
    <col min="9218" max="9218" width="17.109375" style="20" customWidth="1"/>
    <col min="9219" max="9219" width="15.33203125" style="20" customWidth="1"/>
    <col min="9220" max="9220" width="13.44140625" style="20" customWidth="1"/>
    <col min="9221" max="9222" width="12.6640625" style="20" customWidth="1"/>
    <col min="9223" max="9223" width="15" style="20" customWidth="1"/>
    <col min="9224" max="9224" width="16.6640625" style="20" customWidth="1"/>
    <col min="9225" max="9225" width="16.109375" style="20" customWidth="1"/>
    <col min="9226" max="9226" width="15.44140625" style="20" customWidth="1"/>
    <col min="9227" max="9227" width="15.6640625" style="20" customWidth="1"/>
    <col min="9228" max="9228" width="19.44140625" style="20" customWidth="1"/>
    <col min="9229" max="9229" width="15.6640625" style="20" customWidth="1"/>
    <col min="9230" max="9230" width="14.33203125" style="20" customWidth="1"/>
    <col min="9231" max="9231" width="15.6640625" style="20" customWidth="1"/>
    <col min="9232" max="9232" width="17.6640625" style="20" customWidth="1"/>
    <col min="9233" max="9233" width="19.6640625" style="20" customWidth="1"/>
    <col min="9234" max="9234" width="14.44140625" style="20" customWidth="1"/>
    <col min="9235" max="9470" width="9.33203125" style="20"/>
    <col min="9471" max="9471" width="12.109375" style="20" customWidth="1"/>
    <col min="9472" max="9472" width="30" style="20" customWidth="1"/>
    <col min="9473" max="9473" width="24.44140625" style="20" customWidth="1"/>
    <col min="9474" max="9474" width="17.109375" style="20" customWidth="1"/>
    <col min="9475" max="9475" width="15.33203125" style="20" customWidth="1"/>
    <col min="9476" max="9476" width="13.44140625" style="20" customWidth="1"/>
    <col min="9477" max="9478" width="12.6640625" style="20" customWidth="1"/>
    <col min="9479" max="9479" width="15" style="20" customWidth="1"/>
    <col min="9480" max="9480" width="16.6640625" style="20" customWidth="1"/>
    <col min="9481" max="9481" width="16.109375" style="20" customWidth="1"/>
    <col min="9482" max="9482" width="15.44140625" style="20" customWidth="1"/>
    <col min="9483" max="9483" width="15.6640625" style="20" customWidth="1"/>
    <col min="9484" max="9484" width="19.44140625" style="20" customWidth="1"/>
    <col min="9485" max="9485" width="15.6640625" style="20" customWidth="1"/>
    <col min="9486" max="9486" width="14.33203125" style="20" customWidth="1"/>
    <col min="9487" max="9487" width="15.6640625" style="20" customWidth="1"/>
    <col min="9488" max="9488" width="17.6640625" style="20" customWidth="1"/>
    <col min="9489" max="9489" width="19.6640625" style="20" customWidth="1"/>
    <col min="9490" max="9490" width="14.44140625" style="20" customWidth="1"/>
    <col min="9491" max="9726" width="9.33203125" style="20"/>
    <col min="9727" max="9727" width="12.109375" style="20" customWidth="1"/>
    <col min="9728" max="9728" width="30" style="20" customWidth="1"/>
    <col min="9729" max="9729" width="24.44140625" style="20" customWidth="1"/>
    <col min="9730" max="9730" width="17.109375" style="20" customWidth="1"/>
    <col min="9731" max="9731" width="15.33203125" style="20" customWidth="1"/>
    <col min="9732" max="9732" width="13.44140625" style="20" customWidth="1"/>
    <col min="9733" max="9734" width="12.6640625" style="20" customWidth="1"/>
    <col min="9735" max="9735" width="15" style="20" customWidth="1"/>
    <col min="9736" max="9736" width="16.6640625" style="20" customWidth="1"/>
    <col min="9737" max="9737" width="16.109375" style="20" customWidth="1"/>
    <col min="9738" max="9738" width="15.44140625" style="20" customWidth="1"/>
    <col min="9739" max="9739" width="15.6640625" style="20" customWidth="1"/>
    <col min="9740" max="9740" width="19.44140625" style="20" customWidth="1"/>
    <col min="9741" max="9741" width="15.6640625" style="20" customWidth="1"/>
    <col min="9742" max="9742" width="14.33203125" style="20" customWidth="1"/>
    <col min="9743" max="9743" width="15.6640625" style="20" customWidth="1"/>
    <col min="9744" max="9744" width="17.6640625" style="20" customWidth="1"/>
    <col min="9745" max="9745" width="19.6640625" style="20" customWidth="1"/>
    <col min="9746" max="9746" width="14.44140625" style="20" customWidth="1"/>
    <col min="9747" max="9982" width="9.33203125" style="20"/>
    <col min="9983" max="9983" width="12.109375" style="20" customWidth="1"/>
    <col min="9984" max="9984" width="30" style="20" customWidth="1"/>
    <col min="9985" max="9985" width="24.44140625" style="20" customWidth="1"/>
    <col min="9986" max="9986" width="17.109375" style="20" customWidth="1"/>
    <col min="9987" max="9987" width="15.33203125" style="20" customWidth="1"/>
    <col min="9988" max="9988" width="13.44140625" style="20" customWidth="1"/>
    <col min="9989" max="9990" width="12.6640625" style="20" customWidth="1"/>
    <col min="9991" max="9991" width="15" style="20" customWidth="1"/>
    <col min="9992" max="9992" width="16.6640625" style="20" customWidth="1"/>
    <col min="9993" max="9993" width="16.109375" style="20" customWidth="1"/>
    <col min="9994" max="9994" width="15.44140625" style="20" customWidth="1"/>
    <col min="9995" max="9995" width="15.6640625" style="20" customWidth="1"/>
    <col min="9996" max="9996" width="19.44140625" style="20" customWidth="1"/>
    <col min="9997" max="9997" width="15.6640625" style="20" customWidth="1"/>
    <col min="9998" max="9998" width="14.33203125" style="20" customWidth="1"/>
    <col min="9999" max="9999" width="15.6640625" style="20" customWidth="1"/>
    <col min="10000" max="10000" width="17.6640625" style="20" customWidth="1"/>
    <col min="10001" max="10001" width="19.6640625" style="20" customWidth="1"/>
    <col min="10002" max="10002" width="14.44140625" style="20" customWidth="1"/>
    <col min="10003" max="10238" width="9.33203125" style="20"/>
    <col min="10239" max="10239" width="12.109375" style="20" customWidth="1"/>
    <col min="10240" max="10240" width="30" style="20" customWidth="1"/>
    <col min="10241" max="10241" width="24.44140625" style="20" customWidth="1"/>
    <col min="10242" max="10242" width="17.109375" style="20" customWidth="1"/>
    <col min="10243" max="10243" width="15.33203125" style="20" customWidth="1"/>
    <col min="10244" max="10244" width="13.44140625" style="20" customWidth="1"/>
    <col min="10245" max="10246" width="12.6640625" style="20" customWidth="1"/>
    <col min="10247" max="10247" width="15" style="20" customWidth="1"/>
    <col min="10248" max="10248" width="16.6640625" style="20" customWidth="1"/>
    <col min="10249" max="10249" width="16.109375" style="20" customWidth="1"/>
    <col min="10250" max="10250" width="15.44140625" style="20" customWidth="1"/>
    <col min="10251" max="10251" width="15.6640625" style="20" customWidth="1"/>
    <col min="10252" max="10252" width="19.44140625" style="20" customWidth="1"/>
    <col min="10253" max="10253" width="15.6640625" style="20" customWidth="1"/>
    <col min="10254" max="10254" width="14.33203125" style="20" customWidth="1"/>
    <col min="10255" max="10255" width="15.6640625" style="20" customWidth="1"/>
    <col min="10256" max="10256" width="17.6640625" style="20" customWidth="1"/>
    <col min="10257" max="10257" width="19.6640625" style="20" customWidth="1"/>
    <col min="10258" max="10258" width="14.44140625" style="20" customWidth="1"/>
    <col min="10259" max="10494" width="9.33203125" style="20"/>
    <col min="10495" max="10495" width="12.109375" style="20" customWidth="1"/>
    <col min="10496" max="10496" width="30" style="20" customWidth="1"/>
    <col min="10497" max="10497" width="24.44140625" style="20" customWidth="1"/>
    <col min="10498" max="10498" width="17.109375" style="20" customWidth="1"/>
    <col min="10499" max="10499" width="15.33203125" style="20" customWidth="1"/>
    <col min="10500" max="10500" width="13.44140625" style="20" customWidth="1"/>
    <col min="10501" max="10502" width="12.6640625" style="20" customWidth="1"/>
    <col min="10503" max="10503" width="15" style="20" customWidth="1"/>
    <col min="10504" max="10504" width="16.6640625" style="20" customWidth="1"/>
    <col min="10505" max="10505" width="16.109375" style="20" customWidth="1"/>
    <col min="10506" max="10506" width="15.44140625" style="20" customWidth="1"/>
    <col min="10507" max="10507" width="15.6640625" style="20" customWidth="1"/>
    <col min="10508" max="10508" width="19.44140625" style="20" customWidth="1"/>
    <col min="10509" max="10509" width="15.6640625" style="20" customWidth="1"/>
    <col min="10510" max="10510" width="14.33203125" style="20" customWidth="1"/>
    <col min="10511" max="10511" width="15.6640625" style="20" customWidth="1"/>
    <col min="10512" max="10512" width="17.6640625" style="20" customWidth="1"/>
    <col min="10513" max="10513" width="19.6640625" style="20" customWidth="1"/>
    <col min="10514" max="10514" width="14.44140625" style="20" customWidth="1"/>
    <col min="10515" max="10750" width="9.33203125" style="20"/>
    <col min="10751" max="10751" width="12.109375" style="20" customWidth="1"/>
    <col min="10752" max="10752" width="30" style="20" customWidth="1"/>
    <col min="10753" max="10753" width="24.44140625" style="20" customWidth="1"/>
    <col min="10754" max="10754" width="17.109375" style="20" customWidth="1"/>
    <col min="10755" max="10755" width="15.33203125" style="20" customWidth="1"/>
    <col min="10756" max="10756" width="13.44140625" style="20" customWidth="1"/>
    <col min="10757" max="10758" width="12.6640625" style="20" customWidth="1"/>
    <col min="10759" max="10759" width="15" style="20" customWidth="1"/>
    <col min="10760" max="10760" width="16.6640625" style="20" customWidth="1"/>
    <col min="10761" max="10761" width="16.109375" style="20" customWidth="1"/>
    <col min="10762" max="10762" width="15.44140625" style="20" customWidth="1"/>
    <col min="10763" max="10763" width="15.6640625" style="20" customWidth="1"/>
    <col min="10764" max="10764" width="19.44140625" style="20" customWidth="1"/>
    <col min="10765" max="10765" width="15.6640625" style="20" customWidth="1"/>
    <col min="10766" max="10766" width="14.33203125" style="20" customWidth="1"/>
    <col min="10767" max="10767" width="15.6640625" style="20" customWidth="1"/>
    <col min="10768" max="10768" width="17.6640625" style="20" customWidth="1"/>
    <col min="10769" max="10769" width="19.6640625" style="20" customWidth="1"/>
    <col min="10770" max="10770" width="14.44140625" style="20" customWidth="1"/>
    <col min="10771" max="11006" width="9.33203125" style="20"/>
    <col min="11007" max="11007" width="12.109375" style="20" customWidth="1"/>
    <col min="11008" max="11008" width="30" style="20" customWidth="1"/>
    <col min="11009" max="11009" width="24.44140625" style="20" customWidth="1"/>
    <col min="11010" max="11010" width="17.109375" style="20" customWidth="1"/>
    <col min="11011" max="11011" width="15.33203125" style="20" customWidth="1"/>
    <col min="11012" max="11012" width="13.44140625" style="20" customWidth="1"/>
    <col min="11013" max="11014" width="12.6640625" style="20" customWidth="1"/>
    <col min="11015" max="11015" width="15" style="20" customWidth="1"/>
    <col min="11016" max="11016" width="16.6640625" style="20" customWidth="1"/>
    <col min="11017" max="11017" width="16.109375" style="20" customWidth="1"/>
    <col min="11018" max="11018" width="15.44140625" style="20" customWidth="1"/>
    <col min="11019" max="11019" width="15.6640625" style="20" customWidth="1"/>
    <col min="11020" max="11020" width="19.44140625" style="20" customWidth="1"/>
    <col min="11021" max="11021" width="15.6640625" style="20" customWidth="1"/>
    <col min="11022" max="11022" width="14.33203125" style="20" customWidth="1"/>
    <col min="11023" max="11023" width="15.6640625" style="20" customWidth="1"/>
    <col min="11024" max="11024" width="17.6640625" style="20" customWidth="1"/>
    <col min="11025" max="11025" width="19.6640625" style="20" customWidth="1"/>
    <col min="11026" max="11026" width="14.44140625" style="20" customWidth="1"/>
    <col min="11027" max="11262" width="9.33203125" style="20"/>
    <col min="11263" max="11263" width="12.109375" style="20" customWidth="1"/>
    <col min="11264" max="11264" width="30" style="20" customWidth="1"/>
    <col min="11265" max="11265" width="24.44140625" style="20" customWidth="1"/>
    <col min="11266" max="11266" width="17.109375" style="20" customWidth="1"/>
    <col min="11267" max="11267" width="15.33203125" style="20" customWidth="1"/>
    <col min="11268" max="11268" width="13.44140625" style="20" customWidth="1"/>
    <col min="11269" max="11270" width="12.6640625" style="20" customWidth="1"/>
    <col min="11271" max="11271" width="15" style="20" customWidth="1"/>
    <col min="11272" max="11272" width="16.6640625" style="20" customWidth="1"/>
    <col min="11273" max="11273" width="16.109375" style="20" customWidth="1"/>
    <col min="11274" max="11274" width="15.44140625" style="20" customWidth="1"/>
    <col min="11275" max="11275" width="15.6640625" style="20" customWidth="1"/>
    <col min="11276" max="11276" width="19.44140625" style="20" customWidth="1"/>
    <col min="11277" max="11277" width="15.6640625" style="20" customWidth="1"/>
    <col min="11278" max="11278" width="14.33203125" style="20" customWidth="1"/>
    <col min="11279" max="11279" width="15.6640625" style="20" customWidth="1"/>
    <col min="11280" max="11280" width="17.6640625" style="20" customWidth="1"/>
    <col min="11281" max="11281" width="19.6640625" style="20" customWidth="1"/>
    <col min="11282" max="11282" width="14.44140625" style="20" customWidth="1"/>
    <col min="11283" max="11518" width="9.33203125" style="20"/>
    <col min="11519" max="11519" width="12.109375" style="20" customWidth="1"/>
    <col min="11520" max="11520" width="30" style="20" customWidth="1"/>
    <col min="11521" max="11521" width="24.44140625" style="20" customWidth="1"/>
    <col min="11522" max="11522" width="17.109375" style="20" customWidth="1"/>
    <col min="11523" max="11523" width="15.33203125" style="20" customWidth="1"/>
    <col min="11524" max="11524" width="13.44140625" style="20" customWidth="1"/>
    <col min="11525" max="11526" width="12.6640625" style="20" customWidth="1"/>
    <col min="11527" max="11527" width="15" style="20" customWidth="1"/>
    <col min="11528" max="11528" width="16.6640625" style="20" customWidth="1"/>
    <col min="11529" max="11529" width="16.109375" style="20" customWidth="1"/>
    <col min="11530" max="11530" width="15.44140625" style="20" customWidth="1"/>
    <col min="11531" max="11531" width="15.6640625" style="20" customWidth="1"/>
    <col min="11532" max="11532" width="19.44140625" style="20" customWidth="1"/>
    <col min="11533" max="11533" width="15.6640625" style="20" customWidth="1"/>
    <col min="11534" max="11534" width="14.33203125" style="20" customWidth="1"/>
    <col min="11535" max="11535" width="15.6640625" style="20" customWidth="1"/>
    <col min="11536" max="11536" width="17.6640625" style="20" customWidth="1"/>
    <col min="11537" max="11537" width="19.6640625" style="20" customWidth="1"/>
    <col min="11538" max="11538" width="14.44140625" style="20" customWidth="1"/>
    <col min="11539" max="11774" width="9.33203125" style="20"/>
    <col min="11775" max="11775" width="12.109375" style="20" customWidth="1"/>
    <col min="11776" max="11776" width="30" style="20" customWidth="1"/>
    <col min="11777" max="11777" width="24.44140625" style="20" customWidth="1"/>
    <col min="11778" max="11778" width="17.109375" style="20" customWidth="1"/>
    <col min="11779" max="11779" width="15.33203125" style="20" customWidth="1"/>
    <col min="11780" max="11780" width="13.44140625" style="20" customWidth="1"/>
    <col min="11781" max="11782" width="12.6640625" style="20" customWidth="1"/>
    <col min="11783" max="11783" width="15" style="20" customWidth="1"/>
    <col min="11784" max="11784" width="16.6640625" style="20" customWidth="1"/>
    <col min="11785" max="11785" width="16.109375" style="20" customWidth="1"/>
    <col min="11786" max="11786" width="15.44140625" style="20" customWidth="1"/>
    <col min="11787" max="11787" width="15.6640625" style="20" customWidth="1"/>
    <col min="11788" max="11788" width="19.44140625" style="20" customWidth="1"/>
    <col min="11789" max="11789" width="15.6640625" style="20" customWidth="1"/>
    <col min="11790" max="11790" width="14.33203125" style="20" customWidth="1"/>
    <col min="11791" max="11791" width="15.6640625" style="20" customWidth="1"/>
    <col min="11792" max="11792" width="17.6640625" style="20" customWidth="1"/>
    <col min="11793" max="11793" width="19.6640625" style="20" customWidth="1"/>
    <col min="11794" max="11794" width="14.44140625" style="20" customWidth="1"/>
    <col min="11795" max="12030" width="9.33203125" style="20"/>
    <col min="12031" max="12031" width="12.109375" style="20" customWidth="1"/>
    <col min="12032" max="12032" width="30" style="20" customWidth="1"/>
    <col min="12033" max="12033" width="24.44140625" style="20" customWidth="1"/>
    <col min="12034" max="12034" width="17.109375" style="20" customWidth="1"/>
    <col min="12035" max="12035" width="15.33203125" style="20" customWidth="1"/>
    <col min="12036" max="12036" width="13.44140625" style="20" customWidth="1"/>
    <col min="12037" max="12038" width="12.6640625" style="20" customWidth="1"/>
    <col min="12039" max="12039" width="15" style="20" customWidth="1"/>
    <col min="12040" max="12040" width="16.6640625" style="20" customWidth="1"/>
    <col min="12041" max="12041" width="16.109375" style="20" customWidth="1"/>
    <col min="12042" max="12042" width="15.44140625" style="20" customWidth="1"/>
    <col min="12043" max="12043" width="15.6640625" style="20" customWidth="1"/>
    <col min="12044" max="12044" width="19.44140625" style="20" customWidth="1"/>
    <col min="12045" max="12045" width="15.6640625" style="20" customWidth="1"/>
    <col min="12046" max="12046" width="14.33203125" style="20" customWidth="1"/>
    <col min="12047" max="12047" width="15.6640625" style="20" customWidth="1"/>
    <col min="12048" max="12048" width="17.6640625" style="20" customWidth="1"/>
    <col min="12049" max="12049" width="19.6640625" style="20" customWidth="1"/>
    <col min="12050" max="12050" width="14.44140625" style="20" customWidth="1"/>
    <col min="12051" max="12286" width="9.33203125" style="20"/>
    <col min="12287" max="12287" width="12.109375" style="20" customWidth="1"/>
    <col min="12288" max="12288" width="30" style="20" customWidth="1"/>
    <col min="12289" max="12289" width="24.44140625" style="20" customWidth="1"/>
    <col min="12290" max="12290" width="17.109375" style="20" customWidth="1"/>
    <col min="12291" max="12291" width="15.33203125" style="20" customWidth="1"/>
    <col min="12292" max="12292" width="13.44140625" style="20" customWidth="1"/>
    <col min="12293" max="12294" width="12.6640625" style="20" customWidth="1"/>
    <col min="12295" max="12295" width="15" style="20" customWidth="1"/>
    <col min="12296" max="12296" width="16.6640625" style="20" customWidth="1"/>
    <col min="12297" max="12297" width="16.109375" style="20" customWidth="1"/>
    <col min="12298" max="12298" width="15.44140625" style="20" customWidth="1"/>
    <col min="12299" max="12299" width="15.6640625" style="20" customWidth="1"/>
    <col min="12300" max="12300" width="19.44140625" style="20" customWidth="1"/>
    <col min="12301" max="12301" width="15.6640625" style="20" customWidth="1"/>
    <col min="12302" max="12302" width="14.33203125" style="20" customWidth="1"/>
    <col min="12303" max="12303" width="15.6640625" style="20" customWidth="1"/>
    <col min="12304" max="12304" width="17.6640625" style="20" customWidth="1"/>
    <col min="12305" max="12305" width="19.6640625" style="20" customWidth="1"/>
    <col min="12306" max="12306" width="14.44140625" style="20" customWidth="1"/>
    <col min="12307" max="12542" width="9.33203125" style="20"/>
    <col min="12543" max="12543" width="12.109375" style="20" customWidth="1"/>
    <col min="12544" max="12544" width="30" style="20" customWidth="1"/>
    <col min="12545" max="12545" width="24.44140625" style="20" customWidth="1"/>
    <col min="12546" max="12546" width="17.109375" style="20" customWidth="1"/>
    <col min="12547" max="12547" width="15.33203125" style="20" customWidth="1"/>
    <col min="12548" max="12548" width="13.44140625" style="20" customWidth="1"/>
    <col min="12549" max="12550" width="12.6640625" style="20" customWidth="1"/>
    <col min="12551" max="12551" width="15" style="20" customWidth="1"/>
    <col min="12552" max="12552" width="16.6640625" style="20" customWidth="1"/>
    <col min="12553" max="12553" width="16.109375" style="20" customWidth="1"/>
    <col min="12554" max="12554" width="15.44140625" style="20" customWidth="1"/>
    <col min="12555" max="12555" width="15.6640625" style="20" customWidth="1"/>
    <col min="12556" max="12556" width="19.44140625" style="20" customWidth="1"/>
    <col min="12557" max="12557" width="15.6640625" style="20" customWidth="1"/>
    <col min="12558" max="12558" width="14.33203125" style="20" customWidth="1"/>
    <col min="12559" max="12559" width="15.6640625" style="20" customWidth="1"/>
    <col min="12560" max="12560" width="17.6640625" style="20" customWidth="1"/>
    <col min="12561" max="12561" width="19.6640625" style="20" customWidth="1"/>
    <col min="12562" max="12562" width="14.44140625" style="20" customWidth="1"/>
    <col min="12563" max="12798" width="9.33203125" style="20"/>
    <col min="12799" max="12799" width="12.109375" style="20" customWidth="1"/>
    <col min="12800" max="12800" width="30" style="20" customWidth="1"/>
    <col min="12801" max="12801" width="24.44140625" style="20" customWidth="1"/>
    <col min="12802" max="12802" width="17.109375" style="20" customWidth="1"/>
    <col min="12803" max="12803" width="15.33203125" style="20" customWidth="1"/>
    <col min="12804" max="12804" width="13.44140625" style="20" customWidth="1"/>
    <col min="12805" max="12806" width="12.6640625" style="20" customWidth="1"/>
    <col min="12807" max="12807" width="15" style="20" customWidth="1"/>
    <col min="12808" max="12808" width="16.6640625" style="20" customWidth="1"/>
    <col min="12809" max="12809" width="16.109375" style="20" customWidth="1"/>
    <col min="12810" max="12810" width="15.44140625" style="20" customWidth="1"/>
    <col min="12811" max="12811" width="15.6640625" style="20" customWidth="1"/>
    <col min="12812" max="12812" width="19.44140625" style="20" customWidth="1"/>
    <col min="12813" max="12813" width="15.6640625" style="20" customWidth="1"/>
    <col min="12814" max="12814" width="14.33203125" style="20" customWidth="1"/>
    <col min="12815" max="12815" width="15.6640625" style="20" customWidth="1"/>
    <col min="12816" max="12816" width="17.6640625" style="20" customWidth="1"/>
    <col min="12817" max="12817" width="19.6640625" style="20" customWidth="1"/>
    <col min="12818" max="12818" width="14.44140625" style="20" customWidth="1"/>
    <col min="12819" max="13054" width="9.33203125" style="20"/>
    <col min="13055" max="13055" width="12.109375" style="20" customWidth="1"/>
    <col min="13056" max="13056" width="30" style="20" customWidth="1"/>
    <col min="13057" max="13057" width="24.44140625" style="20" customWidth="1"/>
    <col min="13058" max="13058" width="17.109375" style="20" customWidth="1"/>
    <col min="13059" max="13059" width="15.33203125" style="20" customWidth="1"/>
    <col min="13060" max="13060" width="13.44140625" style="20" customWidth="1"/>
    <col min="13061" max="13062" width="12.6640625" style="20" customWidth="1"/>
    <col min="13063" max="13063" width="15" style="20" customWidth="1"/>
    <col min="13064" max="13064" width="16.6640625" style="20" customWidth="1"/>
    <col min="13065" max="13065" width="16.109375" style="20" customWidth="1"/>
    <col min="13066" max="13066" width="15.44140625" style="20" customWidth="1"/>
    <col min="13067" max="13067" width="15.6640625" style="20" customWidth="1"/>
    <col min="13068" max="13068" width="19.44140625" style="20" customWidth="1"/>
    <col min="13069" max="13069" width="15.6640625" style="20" customWidth="1"/>
    <col min="13070" max="13070" width="14.33203125" style="20" customWidth="1"/>
    <col min="13071" max="13071" width="15.6640625" style="20" customWidth="1"/>
    <col min="13072" max="13072" width="17.6640625" style="20" customWidth="1"/>
    <col min="13073" max="13073" width="19.6640625" style="20" customWidth="1"/>
    <col min="13074" max="13074" width="14.44140625" style="20" customWidth="1"/>
    <col min="13075" max="13310" width="9.33203125" style="20"/>
    <col min="13311" max="13311" width="12.109375" style="20" customWidth="1"/>
    <col min="13312" max="13312" width="30" style="20" customWidth="1"/>
    <col min="13313" max="13313" width="24.44140625" style="20" customWidth="1"/>
    <col min="13314" max="13314" width="17.109375" style="20" customWidth="1"/>
    <col min="13315" max="13315" width="15.33203125" style="20" customWidth="1"/>
    <col min="13316" max="13316" width="13.44140625" style="20" customWidth="1"/>
    <col min="13317" max="13318" width="12.6640625" style="20" customWidth="1"/>
    <col min="13319" max="13319" width="15" style="20" customWidth="1"/>
    <col min="13320" max="13320" width="16.6640625" style="20" customWidth="1"/>
    <col min="13321" max="13321" width="16.109375" style="20" customWidth="1"/>
    <col min="13322" max="13322" width="15.44140625" style="20" customWidth="1"/>
    <col min="13323" max="13323" width="15.6640625" style="20" customWidth="1"/>
    <col min="13324" max="13324" width="19.44140625" style="20" customWidth="1"/>
    <col min="13325" max="13325" width="15.6640625" style="20" customWidth="1"/>
    <col min="13326" max="13326" width="14.33203125" style="20" customWidth="1"/>
    <col min="13327" max="13327" width="15.6640625" style="20" customWidth="1"/>
    <col min="13328" max="13328" width="17.6640625" style="20" customWidth="1"/>
    <col min="13329" max="13329" width="19.6640625" style="20" customWidth="1"/>
    <col min="13330" max="13330" width="14.44140625" style="20" customWidth="1"/>
    <col min="13331" max="13566" width="9.33203125" style="20"/>
    <col min="13567" max="13567" width="12.109375" style="20" customWidth="1"/>
    <col min="13568" max="13568" width="30" style="20" customWidth="1"/>
    <col min="13569" max="13569" width="24.44140625" style="20" customWidth="1"/>
    <col min="13570" max="13570" width="17.109375" style="20" customWidth="1"/>
    <col min="13571" max="13571" width="15.33203125" style="20" customWidth="1"/>
    <col min="13572" max="13572" width="13.44140625" style="20" customWidth="1"/>
    <col min="13573" max="13574" width="12.6640625" style="20" customWidth="1"/>
    <col min="13575" max="13575" width="15" style="20" customWidth="1"/>
    <col min="13576" max="13576" width="16.6640625" style="20" customWidth="1"/>
    <col min="13577" max="13577" width="16.109375" style="20" customWidth="1"/>
    <col min="13578" max="13578" width="15.44140625" style="20" customWidth="1"/>
    <col min="13579" max="13579" width="15.6640625" style="20" customWidth="1"/>
    <col min="13580" max="13580" width="19.44140625" style="20" customWidth="1"/>
    <col min="13581" max="13581" width="15.6640625" style="20" customWidth="1"/>
    <col min="13582" max="13582" width="14.33203125" style="20" customWidth="1"/>
    <col min="13583" max="13583" width="15.6640625" style="20" customWidth="1"/>
    <col min="13584" max="13584" width="17.6640625" style="20" customWidth="1"/>
    <col min="13585" max="13585" width="19.6640625" style="20" customWidth="1"/>
    <col min="13586" max="13586" width="14.44140625" style="20" customWidth="1"/>
    <col min="13587" max="13822" width="9.33203125" style="20"/>
    <col min="13823" max="13823" width="12.109375" style="20" customWidth="1"/>
    <col min="13824" max="13824" width="30" style="20" customWidth="1"/>
    <col min="13825" max="13825" width="24.44140625" style="20" customWidth="1"/>
    <col min="13826" max="13826" width="17.109375" style="20" customWidth="1"/>
    <col min="13827" max="13827" width="15.33203125" style="20" customWidth="1"/>
    <col min="13828" max="13828" width="13.44140625" style="20" customWidth="1"/>
    <col min="13829" max="13830" width="12.6640625" style="20" customWidth="1"/>
    <col min="13831" max="13831" width="15" style="20" customWidth="1"/>
    <col min="13832" max="13832" width="16.6640625" style="20" customWidth="1"/>
    <col min="13833" max="13833" width="16.109375" style="20" customWidth="1"/>
    <col min="13834" max="13834" width="15.44140625" style="20" customWidth="1"/>
    <col min="13835" max="13835" width="15.6640625" style="20" customWidth="1"/>
    <col min="13836" max="13836" width="19.44140625" style="20" customWidth="1"/>
    <col min="13837" max="13837" width="15.6640625" style="20" customWidth="1"/>
    <col min="13838" max="13838" width="14.33203125" style="20" customWidth="1"/>
    <col min="13839" max="13839" width="15.6640625" style="20" customWidth="1"/>
    <col min="13840" max="13840" width="17.6640625" style="20" customWidth="1"/>
    <col min="13841" max="13841" width="19.6640625" style="20" customWidth="1"/>
    <col min="13842" max="13842" width="14.44140625" style="20" customWidth="1"/>
    <col min="13843" max="14078" width="9.33203125" style="20"/>
    <col min="14079" max="14079" width="12.109375" style="20" customWidth="1"/>
    <col min="14080" max="14080" width="30" style="20" customWidth="1"/>
    <col min="14081" max="14081" width="24.44140625" style="20" customWidth="1"/>
    <col min="14082" max="14082" width="17.109375" style="20" customWidth="1"/>
    <col min="14083" max="14083" width="15.33203125" style="20" customWidth="1"/>
    <col min="14084" max="14084" width="13.44140625" style="20" customWidth="1"/>
    <col min="14085" max="14086" width="12.6640625" style="20" customWidth="1"/>
    <col min="14087" max="14087" width="15" style="20" customWidth="1"/>
    <col min="14088" max="14088" width="16.6640625" style="20" customWidth="1"/>
    <col min="14089" max="14089" width="16.109375" style="20" customWidth="1"/>
    <col min="14090" max="14090" width="15.44140625" style="20" customWidth="1"/>
    <col min="14091" max="14091" width="15.6640625" style="20" customWidth="1"/>
    <col min="14092" max="14092" width="19.44140625" style="20" customWidth="1"/>
    <col min="14093" max="14093" width="15.6640625" style="20" customWidth="1"/>
    <col min="14094" max="14094" width="14.33203125" style="20" customWidth="1"/>
    <col min="14095" max="14095" width="15.6640625" style="20" customWidth="1"/>
    <col min="14096" max="14096" width="17.6640625" style="20" customWidth="1"/>
    <col min="14097" max="14097" width="19.6640625" style="20" customWidth="1"/>
    <col min="14098" max="14098" width="14.44140625" style="20" customWidth="1"/>
    <col min="14099" max="14334" width="9.33203125" style="20"/>
    <col min="14335" max="14335" width="12.109375" style="20" customWidth="1"/>
    <col min="14336" max="14336" width="30" style="20" customWidth="1"/>
    <col min="14337" max="14337" width="24.44140625" style="20" customWidth="1"/>
    <col min="14338" max="14338" width="17.109375" style="20" customWidth="1"/>
    <col min="14339" max="14339" width="15.33203125" style="20" customWidth="1"/>
    <col min="14340" max="14340" width="13.44140625" style="20" customWidth="1"/>
    <col min="14341" max="14342" width="12.6640625" style="20" customWidth="1"/>
    <col min="14343" max="14343" width="15" style="20" customWidth="1"/>
    <col min="14344" max="14344" width="16.6640625" style="20" customWidth="1"/>
    <col min="14345" max="14345" width="16.109375" style="20" customWidth="1"/>
    <col min="14346" max="14346" width="15.44140625" style="20" customWidth="1"/>
    <col min="14347" max="14347" width="15.6640625" style="20" customWidth="1"/>
    <col min="14348" max="14348" width="19.44140625" style="20" customWidth="1"/>
    <col min="14349" max="14349" width="15.6640625" style="20" customWidth="1"/>
    <col min="14350" max="14350" width="14.33203125" style="20" customWidth="1"/>
    <col min="14351" max="14351" width="15.6640625" style="20" customWidth="1"/>
    <col min="14352" max="14352" width="17.6640625" style="20" customWidth="1"/>
    <col min="14353" max="14353" width="19.6640625" style="20" customWidth="1"/>
    <col min="14354" max="14354" width="14.44140625" style="20" customWidth="1"/>
    <col min="14355" max="14590" width="9.33203125" style="20"/>
    <col min="14591" max="14591" width="12.109375" style="20" customWidth="1"/>
    <col min="14592" max="14592" width="30" style="20" customWidth="1"/>
    <col min="14593" max="14593" width="24.44140625" style="20" customWidth="1"/>
    <col min="14594" max="14594" width="17.109375" style="20" customWidth="1"/>
    <col min="14595" max="14595" width="15.33203125" style="20" customWidth="1"/>
    <col min="14596" max="14596" width="13.44140625" style="20" customWidth="1"/>
    <col min="14597" max="14598" width="12.6640625" style="20" customWidth="1"/>
    <col min="14599" max="14599" width="15" style="20" customWidth="1"/>
    <col min="14600" max="14600" width="16.6640625" style="20" customWidth="1"/>
    <col min="14601" max="14601" width="16.109375" style="20" customWidth="1"/>
    <col min="14602" max="14602" width="15.44140625" style="20" customWidth="1"/>
    <col min="14603" max="14603" width="15.6640625" style="20" customWidth="1"/>
    <col min="14604" max="14604" width="19.44140625" style="20" customWidth="1"/>
    <col min="14605" max="14605" width="15.6640625" style="20" customWidth="1"/>
    <col min="14606" max="14606" width="14.33203125" style="20" customWidth="1"/>
    <col min="14607" max="14607" width="15.6640625" style="20" customWidth="1"/>
    <col min="14608" max="14608" width="17.6640625" style="20" customWidth="1"/>
    <col min="14609" max="14609" width="19.6640625" style="20" customWidth="1"/>
    <col min="14610" max="14610" width="14.44140625" style="20" customWidth="1"/>
    <col min="14611" max="14846" width="9.33203125" style="20"/>
    <col min="14847" max="14847" width="12.109375" style="20" customWidth="1"/>
    <col min="14848" max="14848" width="30" style="20" customWidth="1"/>
    <col min="14849" max="14849" width="24.44140625" style="20" customWidth="1"/>
    <col min="14850" max="14850" width="17.109375" style="20" customWidth="1"/>
    <col min="14851" max="14851" width="15.33203125" style="20" customWidth="1"/>
    <col min="14852" max="14852" width="13.44140625" style="20" customWidth="1"/>
    <col min="14853" max="14854" width="12.6640625" style="20" customWidth="1"/>
    <col min="14855" max="14855" width="15" style="20" customWidth="1"/>
    <col min="14856" max="14856" width="16.6640625" style="20" customWidth="1"/>
    <col min="14857" max="14857" width="16.109375" style="20" customWidth="1"/>
    <col min="14858" max="14858" width="15.44140625" style="20" customWidth="1"/>
    <col min="14859" max="14859" width="15.6640625" style="20" customWidth="1"/>
    <col min="14860" max="14860" width="19.44140625" style="20" customWidth="1"/>
    <col min="14861" max="14861" width="15.6640625" style="20" customWidth="1"/>
    <col min="14862" max="14862" width="14.33203125" style="20" customWidth="1"/>
    <col min="14863" max="14863" width="15.6640625" style="20" customWidth="1"/>
    <col min="14864" max="14864" width="17.6640625" style="20" customWidth="1"/>
    <col min="14865" max="14865" width="19.6640625" style="20" customWidth="1"/>
    <col min="14866" max="14866" width="14.44140625" style="20" customWidth="1"/>
    <col min="14867" max="15102" width="9.33203125" style="20"/>
    <col min="15103" max="15103" width="12.109375" style="20" customWidth="1"/>
    <col min="15104" max="15104" width="30" style="20" customWidth="1"/>
    <col min="15105" max="15105" width="24.44140625" style="20" customWidth="1"/>
    <col min="15106" max="15106" width="17.109375" style="20" customWidth="1"/>
    <col min="15107" max="15107" width="15.33203125" style="20" customWidth="1"/>
    <col min="15108" max="15108" width="13.44140625" style="20" customWidth="1"/>
    <col min="15109" max="15110" width="12.6640625" style="20" customWidth="1"/>
    <col min="15111" max="15111" width="15" style="20" customWidth="1"/>
    <col min="15112" max="15112" width="16.6640625" style="20" customWidth="1"/>
    <col min="15113" max="15113" width="16.109375" style="20" customWidth="1"/>
    <col min="15114" max="15114" width="15.44140625" style="20" customWidth="1"/>
    <col min="15115" max="15115" width="15.6640625" style="20" customWidth="1"/>
    <col min="15116" max="15116" width="19.44140625" style="20" customWidth="1"/>
    <col min="15117" max="15117" width="15.6640625" style="20" customWidth="1"/>
    <col min="15118" max="15118" width="14.33203125" style="20" customWidth="1"/>
    <col min="15119" max="15119" width="15.6640625" style="20" customWidth="1"/>
    <col min="15120" max="15120" width="17.6640625" style="20" customWidth="1"/>
    <col min="15121" max="15121" width="19.6640625" style="20" customWidth="1"/>
    <col min="15122" max="15122" width="14.44140625" style="20" customWidth="1"/>
    <col min="15123" max="15358" width="9.33203125" style="20"/>
    <col min="15359" max="15359" width="12.109375" style="20" customWidth="1"/>
    <col min="15360" max="15360" width="30" style="20" customWidth="1"/>
    <col min="15361" max="15361" width="24.44140625" style="20" customWidth="1"/>
    <col min="15362" max="15362" width="17.109375" style="20" customWidth="1"/>
    <col min="15363" max="15363" width="15.33203125" style="20" customWidth="1"/>
    <col min="15364" max="15364" width="13.44140625" style="20" customWidth="1"/>
    <col min="15365" max="15366" width="12.6640625" style="20" customWidth="1"/>
    <col min="15367" max="15367" width="15" style="20" customWidth="1"/>
    <col min="15368" max="15368" width="16.6640625" style="20" customWidth="1"/>
    <col min="15369" max="15369" width="16.109375" style="20" customWidth="1"/>
    <col min="15370" max="15370" width="15.44140625" style="20" customWidth="1"/>
    <col min="15371" max="15371" width="15.6640625" style="20" customWidth="1"/>
    <col min="15372" max="15372" width="19.44140625" style="20" customWidth="1"/>
    <col min="15373" max="15373" width="15.6640625" style="20" customWidth="1"/>
    <col min="15374" max="15374" width="14.33203125" style="20" customWidth="1"/>
    <col min="15375" max="15375" width="15.6640625" style="20" customWidth="1"/>
    <col min="15376" max="15376" width="17.6640625" style="20" customWidth="1"/>
    <col min="15377" max="15377" width="19.6640625" style="20" customWidth="1"/>
    <col min="15378" max="15378" width="14.44140625" style="20" customWidth="1"/>
    <col min="15379" max="15614" width="9.33203125" style="20"/>
    <col min="15615" max="15615" width="12.109375" style="20" customWidth="1"/>
    <col min="15616" max="15616" width="30" style="20" customWidth="1"/>
    <col min="15617" max="15617" width="24.44140625" style="20" customWidth="1"/>
    <col min="15618" max="15618" width="17.109375" style="20" customWidth="1"/>
    <col min="15619" max="15619" width="15.33203125" style="20" customWidth="1"/>
    <col min="15620" max="15620" width="13.44140625" style="20" customWidth="1"/>
    <col min="15621" max="15622" width="12.6640625" style="20" customWidth="1"/>
    <col min="15623" max="15623" width="15" style="20" customWidth="1"/>
    <col min="15624" max="15624" width="16.6640625" style="20" customWidth="1"/>
    <col min="15625" max="15625" width="16.109375" style="20" customWidth="1"/>
    <col min="15626" max="15626" width="15.44140625" style="20" customWidth="1"/>
    <col min="15627" max="15627" width="15.6640625" style="20" customWidth="1"/>
    <col min="15628" max="15628" width="19.44140625" style="20" customWidth="1"/>
    <col min="15629" max="15629" width="15.6640625" style="20" customWidth="1"/>
    <col min="15630" max="15630" width="14.33203125" style="20" customWidth="1"/>
    <col min="15631" max="15631" width="15.6640625" style="20" customWidth="1"/>
    <col min="15632" max="15632" width="17.6640625" style="20" customWidth="1"/>
    <col min="15633" max="15633" width="19.6640625" style="20" customWidth="1"/>
    <col min="15634" max="15634" width="14.44140625" style="20" customWidth="1"/>
    <col min="15635" max="15870" width="9.33203125" style="20"/>
    <col min="15871" max="15871" width="12.109375" style="20" customWidth="1"/>
    <col min="15872" max="15872" width="30" style="20" customWidth="1"/>
    <col min="15873" max="15873" width="24.44140625" style="20" customWidth="1"/>
    <col min="15874" max="15874" width="17.109375" style="20" customWidth="1"/>
    <col min="15875" max="15875" width="15.33203125" style="20" customWidth="1"/>
    <col min="15876" max="15876" width="13.44140625" style="20" customWidth="1"/>
    <col min="15877" max="15878" width="12.6640625" style="20" customWidth="1"/>
    <col min="15879" max="15879" width="15" style="20" customWidth="1"/>
    <col min="15880" max="15880" width="16.6640625" style="20" customWidth="1"/>
    <col min="15881" max="15881" width="16.109375" style="20" customWidth="1"/>
    <col min="15882" max="15882" width="15.44140625" style="20" customWidth="1"/>
    <col min="15883" max="15883" width="15.6640625" style="20" customWidth="1"/>
    <col min="15884" max="15884" width="19.44140625" style="20" customWidth="1"/>
    <col min="15885" max="15885" width="15.6640625" style="20" customWidth="1"/>
    <col min="15886" max="15886" width="14.33203125" style="20" customWidth="1"/>
    <col min="15887" max="15887" width="15.6640625" style="20" customWidth="1"/>
    <col min="15888" max="15888" width="17.6640625" style="20" customWidth="1"/>
    <col min="15889" max="15889" width="19.6640625" style="20" customWidth="1"/>
    <col min="15890" max="15890" width="14.44140625" style="20" customWidth="1"/>
    <col min="15891" max="16126" width="9.33203125" style="20"/>
    <col min="16127" max="16127" width="12.109375" style="20" customWidth="1"/>
    <col min="16128" max="16128" width="30" style="20" customWidth="1"/>
    <col min="16129" max="16129" width="24.44140625" style="20" customWidth="1"/>
    <col min="16130" max="16130" width="17.109375" style="20" customWidth="1"/>
    <col min="16131" max="16131" width="15.33203125" style="20" customWidth="1"/>
    <col min="16132" max="16132" width="13.44140625" style="20" customWidth="1"/>
    <col min="16133" max="16134" width="12.6640625" style="20" customWidth="1"/>
    <col min="16135" max="16135" width="15" style="20" customWidth="1"/>
    <col min="16136" max="16136" width="16.6640625" style="20" customWidth="1"/>
    <col min="16137" max="16137" width="16.109375" style="20" customWidth="1"/>
    <col min="16138" max="16138" width="15.44140625" style="20" customWidth="1"/>
    <col min="16139" max="16139" width="15.6640625" style="20" customWidth="1"/>
    <col min="16140" max="16140" width="19.44140625" style="20" customWidth="1"/>
    <col min="16141" max="16141" width="15.6640625" style="20" customWidth="1"/>
    <col min="16142" max="16142" width="14.33203125" style="20" customWidth="1"/>
    <col min="16143" max="16143" width="15.6640625" style="20" customWidth="1"/>
    <col min="16144" max="16144" width="17.6640625" style="20" customWidth="1"/>
    <col min="16145" max="16145" width="19.6640625" style="20" customWidth="1"/>
    <col min="16146" max="16146" width="14.44140625" style="20" customWidth="1"/>
    <col min="16147" max="16384" width="9.33203125" style="20"/>
  </cols>
  <sheetData>
    <row r="1" spans="2:25" x14ac:dyDescent="0.3">
      <c r="L1" s="20" t="s">
        <v>59</v>
      </c>
      <c r="Y1" s="44"/>
    </row>
    <row r="3" spans="2:25" ht="15.5" x14ac:dyDescent="0.35">
      <c r="B3" s="115" t="s">
        <v>0</v>
      </c>
      <c r="C3" s="21"/>
      <c r="D3" s="21"/>
      <c r="E3" s="21"/>
      <c r="F3" s="21"/>
      <c r="G3" s="21"/>
      <c r="H3" s="21"/>
      <c r="I3" s="21"/>
      <c r="J3" s="21"/>
      <c r="K3" s="21"/>
      <c r="L3" s="21"/>
      <c r="M3" s="21"/>
      <c r="N3" s="21"/>
      <c r="O3" s="21"/>
      <c r="P3" s="21"/>
      <c r="Q3" s="21"/>
      <c r="R3" s="21"/>
      <c r="S3" s="21"/>
      <c r="U3" s="51"/>
      <c r="V3" s="52"/>
      <c r="W3" s="52"/>
      <c r="X3" s="52"/>
      <c r="Y3" s="22">
        <v>0.10440000000000001</v>
      </c>
    </row>
    <row r="4" spans="2:25" ht="21.75" customHeight="1" x14ac:dyDescent="0.35">
      <c r="B4" s="21"/>
      <c r="C4" s="21"/>
      <c r="D4" s="21"/>
      <c r="E4" s="21"/>
      <c r="F4" s="21"/>
      <c r="G4" s="21"/>
      <c r="H4" s="150" t="s">
        <v>1</v>
      </c>
      <c r="I4" s="150"/>
      <c r="J4" s="150"/>
      <c r="K4" s="21"/>
      <c r="L4" s="21"/>
      <c r="M4" s="21"/>
      <c r="N4" s="21"/>
      <c r="O4" s="21"/>
      <c r="P4" s="21"/>
      <c r="Q4" s="21"/>
      <c r="R4" s="21"/>
      <c r="S4" s="21"/>
      <c r="U4" s="51"/>
      <c r="V4" s="52"/>
      <c r="W4" s="52"/>
      <c r="X4" s="52"/>
      <c r="Y4" s="22"/>
    </row>
    <row r="5" spans="2:25" ht="12" customHeight="1" thickBot="1" x14ac:dyDescent="0.35">
      <c r="B5" s="151"/>
      <c r="C5" s="151"/>
      <c r="D5" s="151"/>
      <c r="E5" s="151"/>
      <c r="F5" s="151"/>
      <c r="G5" s="151"/>
      <c r="H5" s="151"/>
      <c r="I5" s="151"/>
      <c r="J5" s="151"/>
      <c r="K5" s="151"/>
      <c r="L5" s="151"/>
      <c r="M5" s="151"/>
      <c r="N5" s="151"/>
      <c r="O5" s="151"/>
      <c r="P5" s="151"/>
      <c r="Q5" s="151"/>
      <c r="R5" s="151"/>
      <c r="U5" s="51"/>
      <c r="V5" s="52"/>
      <c r="W5" s="52"/>
      <c r="X5" s="52"/>
      <c r="Y5" s="22">
        <v>0.1235</v>
      </c>
    </row>
    <row r="6" spans="2:25" ht="30" customHeight="1" thickBot="1" x14ac:dyDescent="0.35">
      <c r="B6" s="154" t="s">
        <v>60</v>
      </c>
      <c r="C6" s="155"/>
      <c r="D6" s="155"/>
      <c r="E6" s="155"/>
      <c r="F6" s="155"/>
      <c r="G6" s="155"/>
      <c r="H6" s="156"/>
      <c r="I6" s="157"/>
      <c r="J6" s="157"/>
      <c r="K6" s="157"/>
      <c r="L6" s="157"/>
      <c r="M6" s="158"/>
      <c r="N6" s="24"/>
      <c r="O6" s="24"/>
      <c r="P6" s="24"/>
      <c r="Q6" s="24"/>
      <c r="R6" s="24"/>
      <c r="S6" s="25"/>
      <c r="U6" s="51"/>
      <c r="V6" s="52"/>
      <c r="W6" s="52"/>
      <c r="X6" s="52"/>
      <c r="Y6" s="22">
        <v>0.17249999999999999</v>
      </c>
    </row>
    <row r="7" spans="2:25" ht="11.25" customHeight="1" x14ac:dyDescent="0.3">
      <c r="B7" s="26"/>
      <c r="C7" s="26"/>
      <c r="D7" s="26"/>
      <c r="E7" s="26"/>
      <c r="F7" s="26"/>
      <c r="G7" s="26"/>
      <c r="H7" s="26"/>
      <c r="I7" s="26"/>
      <c r="J7" s="24"/>
      <c r="K7" s="24"/>
      <c r="L7" s="24"/>
      <c r="M7" s="24"/>
      <c r="N7" s="24"/>
      <c r="O7" s="24"/>
      <c r="P7" s="24"/>
      <c r="Q7" s="24"/>
      <c r="R7" s="24"/>
      <c r="U7" s="51"/>
      <c r="V7" s="52"/>
      <c r="W7" s="52"/>
      <c r="X7" s="52"/>
      <c r="Y7" s="22">
        <v>0.18890000000000001</v>
      </c>
    </row>
    <row r="8" spans="2:25" ht="14.15" customHeight="1" x14ac:dyDescent="0.3">
      <c r="B8" s="151" t="s">
        <v>61</v>
      </c>
      <c r="C8" s="151"/>
      <c r="D8" s="151"/>
      <c r="E8" s="151"/>
      <c r="F8" s="151"/>
      <c r="G8" s="151"/>
      <c r="H8" s="151"/>
      <c r="I8" s="151"/>
      <c r="J8" s="151"/>
      <c r="K8" s="151"/>
      <c r="L8" s="151"/>
      <c r="M8" s="151"/>
      <c r="N8" s="151"/>
      <c r="O8" s="151"/>
      <c r="P8" s="151"/>
      <c r="Q8" s="151"/>
      <c r="R8" s="151"/>
      <c r="U8" s="51"/>
      <c r="V8" s="52"/>
      <c r="W8" s="52"/>
      <c r="X8" s="52"/>
      <c r="Y8" s="22">
        <v>0.20019999999999999</v>
      </c>
    </row>
    <row r="9" spans="2:25" ht="18" customHeight="1" x14ac:dyDescent="0.3">
      <c r="B9" s="152" t="s">
        <v>4</v>
      </c>
      <c r="C9" s="153"/>
      <c r="D9" s="153"/>
      <c r="E9" s="153"/>
      <c r="F9" s="153"/>
      <c r="G9" s="153"/>
      <c r="H9" s="153"/>
      <c r="I9" s="19" t="s">
        <v>62</v>
      </c>
      <c r="J9" s="27">
        <f>+IF(I9="Biudžetinė",0.0014,IF(I9="Verslo įm. ir kt.",0.0046,IF(I9="Kitos organizacijos**",0.003,0)))</f>
        <v>3.0000000000000001E-3</v>
      </c>
      <c r="L9" s="28"/>
      <c r="M9" s="23"/>
      <c r="N9" s="23"/>
      <c r="O9" s="23"/>
      <c r="P9" s="23"/>
      <c r="Q9" s="23"/>
      <c r="R9" s="29"/>
      <c r="U9" s="53"/>
      <c r="V9" s="52"/>
      <c r="W9" s="52"/>
      <c r="X9" s="52"/>
    </row>
    <row r="10" spans="2:25" ht="3" customHeight="1" x14ac:dyDescent="0.3">
      <c r="J10" s="28"/>
    </row>
    <row r="11" spans="2:25" ht="60.75" customHeight="1" x14ac:dyDescent="0.3">
      <c r="B11" s="138" t="s">
        <v>6</v>
      </c>
      <c r="C11" s="138" t="s">
        <v>7</v>
      </c>
      <c r="D11" s="138" t="s">
        <v>8</v>
      </c>
      <c r="E11" s="138" t="s">
        <v>9</v>
      </c>
      <c r="F11" s="138" t="s">
        <v>63</v>
      </c>
      <c r="G11" s="138" t="s">
        <v>10</v>
      </c>
      <c r="H11" s="138" t="s">
        <v>64</v>
      </c>
      <c r="I11" s="138" t="s">
        <v>12</v>
      </c>
      <c r="J11" s="138" t="s">
        <v>65</v>
      </c>
      <c r="K11" s="138" t="s">
        <v>66</v>
      </c>
      <c r="L11" s="138" t="s">
        <v>67</v>
      </c>
      <c r="M11" s="138" t="s">
        <v>68</v>
      </c>
      <c r="N11" s="138" t="s">
        <v>69</v>
      </c>
      <c r="O11" s="50"/>
      <c r="P11" s="50"/>
      <c r="Q11" s="138" t="s">
        <v>18</v>
      </c>
      <c r="R11" s="138" t="s">
        <v>70</v>
      </c>
      <c r="S11" s="138" t="s">
        <v>20</v>
      </c>
      <c r="T11" s="138" t="s">
        <v>21</v>
      </c>
      <c r="U11" s="138" t="s">
        <v>22</v>
      </c>
      <c r="V11" s="138" t="s">
        <v>71</v>
      </c>
      <c r="W11" s="118" t="s">
        <v>24</v>
      </c>
      <c r="X11" s="138" t="s">
        <v>25</v>
      </c>
      <c r="Y11" s="138" t="s">
        <v>72</v>
      </c>
    </row>
    <row r="12" spans="2:25" ht="12.75" customHeight="1" x14ac:dyDescent="0.3">
      <c r="B12" s="139"/>
      <c r="C12" s="139"/>
      <c r="D12" s="139"/>
      <c r="E12" s="139"/>
      <c r="F12" s="139"/>
      <c r="G12" s="139"/>
      <c r="H12" s="139"/>
      <c r="I12" s="139"/>
      <c r="J12" s="139"/>
      <c r="K12" s="139"/>
      <c r="L12" s="139"/>
      <c r="M12" s="139"/>
      <c r="N12" s="139"/>
      <c r="O12" s="148"/>
      <c r="P12" s="148"/>
      <c r="Q12" s="139"/>
      <c r="R12" s="139"/>
      <c r="S12" s="139"/>
      <c r="T12" s="139"/>
      <c r="U12" s="139"/>
      <c r="V12" s="139"/>
      <c r="W12" s="119"/>
      <c r="X12" s="139"/>
      <c r="Y12" s="139"/>
    </row>
    <row r="13" spans="2:25" ht="38.15" customHeight="1" x14ac:dyDescent="0.3">
      <c r="B13" s="140"/>
      <c r="C13" s="140"/>
      <c r="D13" s="140"/>
      <c r="E13" s="140"/>
      <c r="F13" s="140"/>
      <c r="G13" s="140"/>
      <c r="H13" s="140"/>
      <c r="I13" s="140"/>
      <c r="J13" s="140"/>
      <c r="K13" s="140"/>
      <c r="L13" s="140"/>
      <c r="M13" s="140"/>
      <c r="N13" s="140"/>
      <c r="O13" s="149"/>
      <c r="P13" s="149"/>
      <c r="Q13" s="140"/>
      <c r="R13" s="140"/>
      <c r="S13" s="140"/>
      <c r="T13" s="140"/>
      <c r="U13" s="140"/>
      <c r="V13" s="140"/>
      <c r="W13" s="120"/>
      <c r="X13" s="140"/>
      <c r="Y13" s="140"/>
    </row>
    <row r="14" spans="2:25" ht="15" customHeight="1" x14ac:dyDescent="0.3">
      <c r="B14" s="54">
        <v>1</v>
      </c>
      <c r="C14" s="54">
        <v>2</v>
      </c>
      <c r="D14" s="54">
        <v>3</v>
      </c>
      <c r="E14" s="54">
        <v>4</v>
      </c>
      <c r="F14" s="54">
        <v>5</v>
      </c>
      <c r="G14" s="54">
        <v>6</v>
      </c>
      <c r="H14" s="54">
        <v>7</v>
      </c>
      <c r="I14" s="54">
        <v>8</v>
      </c>
      <c r="J14" s="55" t="s">
        <v>73</v>
      </c>
      <c r="K14" s="54">
        <v>10</v>
      </c>
      <c r="L14" s="54">
        <v>11</v>
      </c>
      <c r="M14" s="54">
        <v>12</v>
      </c>
      <c r="N14" s="54">
        <v>13</v>
      </c>
      <c r="O14" s="54">
        <v>15</v>
      </c>
      <c r="P14" s="54">
        <v>16</v>
      </c>
      <c r="Q14" s="54" t="s">
        <v>74</v>
      </c>
      <c r="R14" s="56">
        <v>15</v>
      </c>
      <c r="S14" s="56">
        <v>16</v>
      </c>
      <c r="T14" s="56">
        <v>17</v>
      </c>
      <c r="U14" s="56">
        <v>18</v>
      </c>
      <c r="V14" s="56">
        <v>19</v>
      </c>
      <c r="W14" s="82" t="s">
        <v>75</v>
      </c>
      <c r="X14" s="56" t="s">
        <v>76</v>
      </c>
      <c r="Y14" s="56">
        <v>22</v>
      </c>
    </row>
    <row r="15" spans="2:25" x14ac:dyDescent="0.3">
      <c r="B15" s="30"/>
      <c r="C15" s="30"/>
      <c r="D15" s="30"/>
      <c r="E15" s="31"/>
      <c r="F15" s="111"/>
      <c r="G15" s="19"/>
      <c r="H15" s="31"/>
      <c r="I15" s="30"/>
      <c r="J15" s="18"/>
      <c r="K15" s="18"/>
      <c r="L15" s="18"/>
      <c r="M15" s="114"/>
      <c r="N15" s="67">
        <f t="shared" ref="N15:N32" si="0">ROUND((+K15+L15)*M15,2)</f>
        <v>0</v>
      </c>
      <c r="O15" s="67"/>
      <c r="P15" s="67"/>
      <c r="Q15" s="67">
        <f t="shared" ref="Q15:Q17" si="1">ROUND(K15+L15+N15+O15+P15,2)</f>
        <v>0</v>
      </c>
      <c r="R15" s="67">
        <f t="shared" ref="R15:R32" si="2">ROUND(IF($J$9=0%,0,(IF(H15="Terminuota",(1+$J$9+0.0203)*(K15+L15+N15+P15+O15),(1+$J$9+0.0131)*(K15+L15+N15+P15+O15)))),2)</f>
        <v>0</v>
      </c>
      <c r="S15" s="32"/>
      <c r="T15" s="33"/>
      <c r="U15" s="66"/>
      <c r="V15" s="63">
        <f t="shared" ref="V15:V32" si="3">IF(R15=0,0,ROUND((R15*U15),2))</f>
        <v>0</v>
      </c>
      <c r="W15" s="93">
        <f t="shared" ref="W15:W32" si="4">SUM(R15+V15)</f>
        <v>0</v>
      </c>
      <c r="X15" s="93">
        <f t="shared" ref="X15:X32" si="5">SUM(G15*J15*W15)</f>
        <v>0</v>
      </c>
      <c r="Y15" s="34"/>
    </row>
    <row r="16" spans="2:25" x14ac:dyDescent="0.3">
      <c r="B16" s="30"/>
      <c r="C16" s="30"/>
      <c r="D16" s="30"/>
      <c r="E16" s="31"/>
      <c r="F16" s="111"/>
      <c r="G16" s="19"/>
      <c r="H16" s="31"/>
      <c r="I16" s="30"/>
      <c r="J16" s="18"/>
      <c r="K16" s="18"/>
      <c r="L16" s="18"/>
      <c r="M16" s="114"/>
      <c r="N16" s="67">
        <f t="shared" si="0"/>
        <v>0</v>
      </c>
      <c r="O16" s="67"/>
      <c r="P16" s="67"/>
      <c r="Q16" s="67">
        <f t="shared" si="1"/>
        <v>0</v>
      </c>
      <c r="R16" s="67">
        <f t="shared" si="2"/>
        <v>0</v>
      </c>
      <c r="S16" s="32"/>
      <c r="T16" s="33"/>
      <c r="U16" s="66"/>
      <c r="V16" s="63">
        <f t="shared" si="3"/>
        <v>0</v>
      </c>
      <c r="W16" s="93">
        <f t="shared" si="4"/>
        <v>0</v>
      </c>
      <c r="X16" s="93">
        <f t="shared" si="5"/>
        <v>0</v>
      </c>
      <c r="Y16" s="34"/>
    </row>
    <row r="17" spans="2:25" x14ac:dyDescent="0.3">
      <c r="B17" s="30"/>
      <c r="C17" s="30"/>
      <c r="D17" s="30"/>
      <c r="E17" s="31"/>
      <c r="F17" s="111"/>
      <c r="G17" s="19"/>
      <c r="H17" s="31"/>
      <c r="I17" s="30"/>
      <c r="J17" s="18"/>
      <c r="K17" s="18"/>
      <c r="L17" s="18"/>
      <c r="M17" s="114"/>
      <c r="N17" s="67">
        <f t="shared" si="0"/>
        <v>0</v>
      </c>
      <c r="O17" s="67"/>
      <c r="P17" s="67"/>
      <c r="Q17" s="67">
        <f t="shared" si="1"/>
        <v>0</v>
      </c>
      <c r="R17" s="67">
        <f t="shared" si="2"/>
        <v>0</v>
      </c>
      <c r="S17" s="32"/>
      <c r="T17" s="33"/>
      <c r="U17" s="66"/>
      <c r="V17" s="63">
        <f t="shared" si="3"/>
        <v>0</v>
      </c>
      <c r="W17" s="93">
        <f t="shared" si="4"/>
        <v>0</v>
      </c>
      <c r="X17" s="93">
        <f t="shared" si="5"/>
        <v>0</v>
      </c>
      <c r="Y17" s="34"/>
    </row>
    <row r="18" spans="2:25" x14ac:dyDescent="0.3">
      <c r="B18" s="30"/>
      <c r="C18" s="30"/>
      <c r="D18" s="30"/>
      <c r="E18" s="31"/>
      <c r="F18" s="110"/>
      <c r="G18" s="31"/>
      <c r="H18" s="31"/>
      <c r="I18" s="30"/>
      <c r="J18" s="18"/>
      <c r="K18" s="18"/>
      <c r="L18" s="18"/>
      <c r="M18" s="114"/>
      <c r="N18" s="67">
        <f t="shared" si="0"/>
        <v>0</v>
      </c>
      <c r="O18" s="67"/>
      <c r="P18" s="67"/>
      <c r="Q18" s="67">
        <f t="shared" ref="Q18:Q32" si="6">ROUND(K18+L18+N18+O18+P18,2)</f>
        <v>0</v>
      </c>
      <c r="R18" s="67">
        <f t="shared" si="2"/>
        <v>0</v>
      </c>
      <c r="S18" s="32"/>
      <c r="T18" s="33"/>
      <c r="U18" s="66" t="str">
        <f>IF(OR(S18="",T18=""),"",VLOOKUP(CONCATENATE(S18," dienų darbo savaitė"),'Atostogų išmokų FN'!$A$7:$AH$8,T18-16)/100)</f>
        <v/>
      </c>
      <c r="V18" s="63">
        <f t="shared" si="3"/>
        <v>0</v>
      </c>
      <c r="W18" s="93">
        <f t="shared" si="4"/>
        <v>0</v>
      </c>
      <c r="X18" s="93">
        <f t="shared" si="5"/>
        <v>0</v>
      </c>
      <c r="Y18" s="34"/>
    </row>
    <row r="19" spans="2:25" x14ac:dyDescent="0.3">
      <c r="B19" s="30"/>
      <c r="C19" s="30"/>
      <c r="D19" s="30"/>
      <c r="E19" s="31"/>
      <c r="F19" s="31"/>
      <c r="G19" s="31"/>
      <c r="H19" s="31"/>
      <c r="I19" s="30"/>
      <c r="J19" s="18"/>
      <c r="K19" s="18"/>
      <c r="L19" s="18"/>
      <c r="M19" s="114"/>
      <c r="N19" s="67">
        <f t="shared" si="0"/>
        <v>0</v>
      </c>
      <c r="O19" s="67"/>
      <c r="P19" s="67"/>
      <c r="Q19" s="67">
        <f t="shared" si="6"/>
        <v>0</v>
      </c>
      <c r="R19" s="67">
        <f t="shared" si="2"/>
        <v>0</v>
      </c>
      <c r="S19" s="32"/>
      <c r="T19" s="33"/>
      <c r="U19" s="66" t="str">
        <f>IF(OR(S19="",T19=""),"",VLOOKUP(CONCATENATE(S19," dienų darbo savaitė"),'Atostogų išmokų FN'!$A$7:$AH$8,T19-16)/100)</f>
        <v/>
      </c>
      <c r="V19" s="63">
        <f t="shared" si="3"/>
        <v>0</v>
      </c>
      <c r="W19" s="93">
        <f t="shared" si="4"/>
        <v>0</v>
      </c>
      <c r="X19" s="93">
        <f t="shared" si="5"/>
        <v>0</v>
      </c>
      <c r="Y19" s="34"/>
    </row>
    <row r="20" spans="2:25" x14ac:dyDescent="0.3">
      <c r="B20" s="30"/>
      <c r="C20" s="30"/>
      <c r="D20" s="30"/>
      <c r="E20" s="31"/>
      <c r="F20" s="31"/>
      <c r="G20" s="31"/>
      <c r="H20" s="31"/>
      <c r="I20" s="30"/>
      <c r="J20" s="18"/>
      <c r="K20" s="18"/>
      <c r="L20" s="18"/>
      <c r="M20" s="114"/>
      <c r="N20" s="67">
        <f t="shared" si="0"/>
        <v>0</v>
      </c>
      <c r="O20" s="67"/>
      <c r="P20" s="67"/>
      <c r="Q20" s="67">
        <f t="shared" si="6"/>
        <v>0</v>
      </c>
      <c r="R20" s="67">
        <f t="shared" si="2"/>
        <v>0</v>
      </c>
      <c r="S20" s="32"/>
      <c r="T20" s="33"/>
      <c r="U20" s="66" t="str">
        <f>IF(OR(S20="",T20=""),"",VLOOKUP(CONCATENATE(S20," dienų darbo savaitė"),'Atostogų išmokų FN'!$A$7:$AH$8,T20-16)/100)</f>
        <v/>
      </c>
      <c r="V20" s="63">
        <f t="shared" si="3"/>
        <v>0</v>
      </c>
      <c r="W20" s="93">
        <f t="shared" si="4"/>
        <v>0</v>
      </c>
      <c r="X20" s="93">
        <f t="shared" si="5"/>
        <v>0</v>
      </c>
      <c r="Y20" s="34"/>
    </row>
    <row r="21" spans="2:25" x14ac:dyDescent="0.3">
      <c r="B21" s="30"/>
      <c r="C21" s="30"/>
      <c r="D21" s="30"/>
      <c r="E21" s="31"/>
      <c r="F21" s="31"/>
      <c r="G21" s="31"/>
      <c r="H21" s="31"/>
      <c r="I21" s="30"/>
      <c r="J21" s="18"/>
      <c r="K21" s="18"/>
      <c r="L21" s="18"/>
      <c r="M21" s="114"/>
      <c r="N21" s="67">
        <f t="shared" si="0"/>
        <v>0</v>
      </c>
      <c r="O21" s="67"/>
      <c r="P21" s="67"/>
      <c r="Q21" s="67">
        <f t="shared" si="6"/>
        <v>0</v>
      </c>
      <c r="R21" s="67">
        <f t="shared" si="2"/>
        <v>0</v>
      </c>
      <c r="S21" s="32"/>
      <c r="T21" s="33"/>
      <c r="U21" s="66" t="str">
        <f>IF(OR(S21="",T21=""),"",VLOOKUP(CONCATENATE(S21," dienų darbo savaitė"),'Atostogų išmokų FN'!$A$7:$AH$8,T21-16)/100)</f>
        <v/>
      </c>
      <c r="V21" s="63">
        <f t="shared" si="3"/>
        <v>0</v>
      </c>
      <c r="W21" s="93">
        <f t="shared" si="4"/>
        <v>0</v>
      </c>
      <c r="X21" s="93">
        <f t="shared" si="5"/>
        <v>0</v>
      </c>
      <c r="Y21" s="34"/>
    </row>
    <row r="22" spans="2:25" x14ac:dyDescent="0.3">
      <c r="B22" s="30"/>
      <c r="C22" s="30"/>
      <c r="D22" s="30"/>
      <c r="E22" s="31"/>
      <c r="F22" s="31"/>
      <c r="G22" s="31"/>
      <c r="H22" s="31"/>
      <c r="I22" s="30"/>
      <c r="J22" s="18"/>
      <c r="K22" s="18"/>
      <c r="L22" s="18"/>
      <c r="M22" s="114"/>
      <c r="N22" s="67">
        <f t="shared" si="0"/>
        <v>0</v>
      </c>
      <c r="O22" s="67"/>
      <c r="P22" s="67"/>
      <c r="Q22" s="67">
        <f t="shared" si="6"/>
        <v>0</v>
      </c>
      <c r="R22" s="67">
        <f t="shared" si="2"/>
        <v>0</v>
      </c>
      <c r="S22" s="32"/>
      <c r="T22" s="33"/>
      <c r="U22" s="66" t="str">
        <f>IF(OR(S22="",T22=""),"",VLOOKUP(CONCATENATE(S22," dienų darbo savaitė"),'Atostogų išmokų FN'!$A$7:$AH$8,T22-16)/100)</f>
        <v/>
      </c>
      <c r="V22" s="63">
        <f t="shared" si="3"/>
        <v>0</v>
      </c>
      <c r="W22" s="93">
        <f t="shared" si="4"/>
        <v>0</v>
      </c>
      <c r="X22" s="93">
        <f t="shared" si="5"/>
        <v>0</v>
      </c>
      <c r="Y22" s="34"/>
    </row>
    <row r="23" spans="2:25" x14ac:dyDescent="0.3">
      <c r="B23" s="30"/>
      <c r="C23" s="30"/>
      <c r="D23" s="30"/>
      <c r="E23" s="31"/>
      <c r="F23" s="31"/>
      <c r="G23" s="31"/>
      <c r="H23" s="31"/>
      <c r="I23" s="30"/>
      <c r="J23" s="18"/>
      <c r="K23" s="18"/>
      <c r="L23" s="18"/>
      <c r="M23" s="114"/>
      <c r="N23" s="67">
        <f t="shared" si="0"/>
        <v>0</v>
      </c>
      <c r="O23" s="67"/>
      <c r="P23" s="67"/>
      <c r="Q23" s="67">
        <f t="shared" si="6"/>
        <v>0</v>
      </c>
      <c r="R23" s="67">
        <f t="shared" si="2"/>
        <v>0</v>
      </c>
      <c r="S23" s="32"/>
      <c r="T23" s="33"/>
      <c r="U23" s="66" t="str">
        <f>IF(OR(S23="",T23=""),"",VLOOKUP(CONCATENATE(S23," dienų darbo savaitė"),'Atostogų išmokų FN'!$A$7:$AH$8,T23-16)/100)</f>
        <v/>
      </c>
      <c r="V23" s="63">
        <f t="shared" si="3"/>
        <v>0</v>
      </c>
      <c r="W23" s="93">
        <f t="shared" si="4"/>
        <v>0</v>
      </c>
      <c r="X23" s="93">
        <f t="shared" si="5"/>
        <v>0</v>
      </c>
      <c r="Y23" s="34"/>
    </row>
    <row r="24" spans="2:25" x14ac:dyDescent="0.3">
      <c r="B24" s="30"/>
      <c r="C24" s="30"/>
      <c r="D24" s="30"/>
      <c r="E24" s="31"/>
      <c r="F24" s="31"/>
      <c r="G24" s="31"/>
      <c r="H24" s="31"/>
      <c r="I24" s="30"/>
      <c r="J24" s="18"/>
      <c r="K24" s="18"/>
      <c r="L24" s="18"/>
      <c r="M24" s="114"/>
      <c r="N24" s="67">
        <f t="shared" si="0"/>
        <v>0</v>
      </c>
      <c r="O24" s="67"/>
      <c r="P24" s="67"/>
      <c r="Q24" s="67">
        <f t="shared" si="6"/>
        <v>0</v>
      </c>
      <c r="R24" s="67">
        <f t="shared" si="2"/>
        <v>0</v>
      </c>
      <c r="S24" s="32"/>
      <c r="T24" s="33"/>
      <c r="U24" s="66" t="str">
        <f>IF(OR(S24="",T24=""),"",VLOOKUP(CONCATENATE(S24," dienų darbo savaitė"),'Atostogų išmokų FN'!$A$7:$AH$8,T24-16)/100)</f>
        <v/>
      </c>
      <c r="V24" s="63">
        <f t="shared" si="3"/>
        <v>0</v>
      </c>
      <c r="W24" s="93">
        <f t="shared" si="4"/>
        <v>0</v>
      </c>
      <c r="X24" s="93">
        <f t="shared" si="5"/>
        <v>0</v>
      </c>
      <c r="Y24" s="34"/>
    </row>
    <row r="25" spans="2:25" x14ac:dyDescent="0.3">
      <c r="B25" s="30"/>
      <c r="C25" s="30"/>
      <c r="D25" s="30"/>
      <c r="E25" s="31"/>
      <c r="F25" s="31"/>
      <c r="G25" s="31"/>
      <c r="H25" s="31"/>
      <c r="I25" s="30"/>
      <c r="J25" s="18"/>
      <c r="K25" s="18"/>
      <c r="L25" s="18"/>
      <c r="M25" s="114"/>
      <c r="N25" s="67">
        <f t="shared" si="0"/>
        <v>0</v>
      </c>
      <c r="O25" s="67"/>
      <c r="P25" s="67"/>
      <c r="Q25" s="67">
        <f t="shared" si="6"/>
        <v>0</v>
      </c>
      <c r="R25" s="67">
        <f t="shared" si="2"/>
        <v>0</v>
      </c>
      <c r="S25" s="32"/>
      <c r="T25" s="33"/>
      <c r="U25" s="66" t="str">
        <f>IF(OR(S25="",T25=""),"",VLOOKUP(CONCATENATE(S25," dienų darbo savaitė"),'Atostogų išmokų FN'!$A$7:$AH$8,T25-16)/100)</f>
        <v/>
      </c>
      <c r="V25" s="63">
        <f t="shared" si="3"/>
        <v>0</v>
      </c>
      <c r="W25" s="93">
        <f t="shared" si="4"/>
        <v>0</v>
      </c>
      <c r="X25" s="93">
        <f t="shared" si="5"/>
        <v>0</v>
      </c>
      <c r="Y25" s="34"/>
    </row>
    <row r="26" spans="2:25" x14ac:dyDescent="0.3">
      <c r="B26" s="30"/>
      <c r="C26" s="30"/>
      <c r="D26" s="30"/>
      <c r="E26" s="31"/>
      <c r="F26" s="31"/>
      <c r="G26" s="31"/>
      <c r="H26" s="31"/>
      <c r="I26" s="30"/>
      <c r="J26" s="18"/>
      <c r="K26" s="18"/>
      <c r="L26" s="18"/>
      <c r="M26" s="114"/>
      <c r="N26" s="67">
        <f t="shared" si="0"/>
        <v>0</v>
      </c>
      <c r="O26" s="67"/>
      <c r="P26" s="67"/>
      <c r="Q26" s="67">
        <f t="shared" si="6"/>
        <v>0</v>
      </c>
      <c r="R26" s="67">
        <f t="shared" si="2"/>
        <v>0</v>
      </c>
      <c r="S26" s="32"/>
      <c r="T26" s="33"/>
      <c r="U26" s="66" t="str">
        <f>IF(OR(S26="",T26=""),"",VLOOKUP(CONCATENATE(S26," dienų darbo savaitė"),'Atostogų išmokų FN'!$A$7:$AH$8,T26-16)/100)</f>
        <v/>
      </c>
      <c r="V26" s="63">
        <f t="shared" si="3"/>
        <v>0</v>
      </c>
      <c r="W26" s="93">
        <f t="shared" si="4"/>
        <v>0</v>
      </c>
      <c r="X26" s="93">
        <f t="shared" si="5"/>
        <v>0</v>
      </c>
      <c r="Y26" s="34"/>
    </row>
    <row r="27" spans="2:25" x14ac:dyDescent="0.3">
      <c r="B27" s="30"/>
      <c r="C27" s="30"/>
      <c r="D27" s="30"/>
      <c r="E27" s="31"/>
      <c r="F27" s="31"/>
      <c r="G27" s="31"/>
      <c r="H27" s="31"/>
      <c r="I27" s="30"/>
      <c r="J27" s="18"/>
      <c r="K27" s="18"/>
      <c r="L27" s="18"/>
      <c r="M27" s="114"/>
      <c r="N27" s="67">
        <f t="shared" si="0"/>
        <v>0</v>
      </c>
      <c r="O27" s="67"/>
      <c r="P27" s="67"/>
      <c r="Q27" s="67">
        <f t="shared" si="6"/>
        <v>0</v>
      </c>
      <c r="R27" s="67">
        <f t="shared" si="2"/>
        <v>0</v>
      </c>
      <c r="S27" s="32"/>
      <c r="T27" s="33"/>
      <c r="U27" s="66" t="str">
        <f>IF(OR(S27="",T27=""),"",VLOOKUP(CONCATENATE(S27," dienų darbo savaitė"),'Atostogų išmokų FN'!$A$7:$AH$8,T27-16)/100)</f>
        <v/>
      </c>
      <c r="V27" s="63">
        <f t="shared" si="3"/>
        <v>0</v>
      </c>
      <c r="W27" s="93">
        <f t="shared" si="4"/>
        <v>0</v>
      </c>
      <c r="X27" s="93">
        <f t="shared" si="5"/>
        <v>0</v>
      </c>
      <c r="Y27" s="34"/>
    </row>
    <row r="28" spans="2:25" x14ac:dyDescent="0.3">
      <c r="B28" s="30"/>
      <c r="C28" s="30"/>
      <c r="D28" s="30"/>
      <c r="E28" s="31"/>
      <c r="F28" s="31"/>
      <c r="G28" s="31"/>
      <c r="H28" s="31"/>
      <c r="I28" s="30"/>
      <c r="J28" s="18"/>
      <c r="K28" s="18"/>
      <c r="L28" s="18"/>
      <c r="M28" s="114"/>
      <c r="N28" s="67">
        <f t="shared" si="0"/>
        <v>0</v>
      </c>
      <c r="O28" s="67"/>
      <c r="P28" s="67"/>
      <c r="Q28" s="67">
        <f t="shared" si="6"/>
        <v>0</v>
      </c>
      <c r="R28" s="67">
        <f t="shared" si="2"/>
        <v>0</v>
      </c>
      <c r="S28" s="32"/>
      <c r="T28" s="33"/>
      <c r="U28" s="66" t="str">
        <f>IF(OR(S28="",T28=""),"",VLOOKUP(CONCATENATE(S28," dienų darbo savaitė"),'Atostogų išmokų FN'!$A$7:$AH$8,T28-16)/100)</f>
        <v/>
      </c>
      <c r="V28" s="63">
        <f t="shared" si="3"/>
        <v>0</v>
      </c>
      <c r="W28" s="93">
        <f t="shared" si="4"/>
        <v>0</v>
      </c>
      <c r="X28" s="93">
        <f t="shared" si="5"/>
        <v>0</v>
      </c>
      <c r="Y28" s="34"/>
    </row>
    <row r="29" spans="2:25" x14ac:dyDescent="0.3">
      <c r="B29" s="30"/>
      <c r="C29" s="30"/>
      <c r="D29" s="30"/>
      <c r="E29" s="31"/>
      <c r="F29" s="31"/>
      <c r="G29" s="31"/>
      <c r="H29" s="31"/>
      <c r="I29" s="30"/>
      <c r="J29" s="18"/>
      <c r="K29" s="18"/>
      <c r="L29" s="18"/>
      <c r="M29" s="114"/>
      <c r="N29" s="67">
        <f t="shared" si="0"/>
        <v>0</v>
      </c>
      <c r="O29" s="67"/>
      <c r="P29" s="67"/>
      <c r="Q29" s="67">
        <f t="shared" si="6"/>
        <v>0</v>
      </c>
      <c r="R29" s="67">
        <f t="shared" si="2"/>
        <v>0</v>
      </c>
      <c r="S29" s="32"/>
      <c r="T29" s="33"/>
      <c r="U29" s="66" t="str">
        <f>IF(OR(S29="",T29=""),"",VLOOKUP(CONCATENATE(S29," dienų darbo savaitė"),'Atostogų išmokų FN'!$A$7:$AH$8,T29-16)/100)</f>
        <v/>
      </c>
      <c r="V29" s="63">
        <f t="shared" si="3"/>
        <v>0</v>
      </c>
      <c r="W29" s="93">
        <f t="shared" si="4"/>
        <v>0</v>
      </c>
      <c r="X29" s="93">
        <f t="shared" si="5"/>
        <v>0</v>
      </c>
      <c r="Y29" s="34"/>
    </row>
    <row r="30" spans="2:25" x14ac:dyDescent="0.3">
      <c r="B30" s="30"/>
      <c r="C30" s="30"/>
      <c r="D30" s="30"/>
      <c r="E30" s="31"/>
      <c r="F30" s="31"/>
      <c r="G30" s="31"/>
      <c r="H30" s="31"/>
      <c r="I30" s="30"/>
      <c r="J30" s="18"/>
      <c r="K30" s="18"/>
      <c r="L30" s="18"/>
      <c r="M30" s="114"/>
      <c r="N30" s="67">
        <f t="shared" si="0"/>
        <v>0</v>
      </c>
      <c r="O30" s="67"/>
      <c r="P30" s="67"/>
      <c r="Q30" s="67">
        <f t="shared" si="6"/>
        <v>0</v>
      </c>
      <c r="R30" s="67">
        <f t="shared" si="2"/>
        <v>0</v>
      </c>
      <c r="S30" s="32"/>
      <c r="T30" s="33"/>
      <c r="U30" s="66" t="str">
        <f>IF(OR(S30="",T30=""),"",VLOOKUP(CONCATENATE(S30," dienų darbo savaitė"),'Atostogų išmokų FN'!$A$7:$AH$8,T30-16)/100)</f>
        <v/>
      </c>
      <c r="V30" s="63">
        <f t="shared" si="3"/>
        <v>0</v>
      </c>
      <c r="W30" s="93">
        <f t="shared" si="4"/>
        <v>0</v>
      </c>
      <c r="X30" s="93">
        <f t="shared" si="5"/>
        <v>0</v>
      </c>
      <c r="Y30" s="34"/>
    </row>
    <row r="31" spans="2:25" x14ac:dyDescent="0.3">
      <c r="B31" s="30"/>
      <c r="C31" s="30"/>
      <c r="D31" s="30"/>
      <c r="E31" s="31"/>
      <c r="F31" s="31"/>
      <c r="G31" s="31"/>
      <c r="H31" s="31"/>
      <c r="I31" s="30"/>
      <c r="J31" s="18"/>
      <c r="K31" s="18"/>
      <c r="L31" s="18"/>
      <c r="M31" s="114"/>
      <c r="N31" s="67">
        <f t="shared" si="0"/>
        <v>0</v>
      </c>
      <c r="O31" s="67"/>
      <c r="P31" s="67"/>
      <c r="Q31" s="67">
        <f t="shared" si="6"/>
        <v>0</v>
      </c>
      <c r="R31" s="67">
        <f t="shared" si="2"/>
        <v>0</v>
      </c>
      <c r="S31" s="32"/>
      <c r="T31" s="33"/>
      <c r="U31" s="66" t="str">
        <f>IF(OR(S31="",T31=""),"",VLOOKUP(CONCATENATE(S31," dienų darbo savaitė"),'Atostogų išmokų FN'!$A$7:$AH$8,T31-16)/100)</f>
        <v/>
      </c>
      <c r="V31" s="63">
        <f t="shared" si="3"/>
        <v>0</v>
      </c>
      <c r="W31" s="93">
        <f t="shared" si="4"/>
        <v>0</v>
      </c>
      <c r="X31" s="93">
        <f t="shared" si="5"/>
        <v>0</v>
      </c>
      <c r="Y31" s="34"/>
    </row>
    <row r="32" spans="2:25" x14ac:dyDescent="0.3">
      <c r="B32" s="30"/>
      <c r="C32" s="30"/>
      <c r="D32" s="30"/>
      <c r="E32" s="31"/>
      <c r="F32" s="31"/>
      <c r="G32" s="31"/>
      <c r="H32" s="31"/>
      <c r="I32" s="30"/>
      <c r="J32" s="18"/>
      <c r="K32" s="18"/>
      <c r="L32" s="18"/>
      <c r="M32" s="114"/>
      <c r="N32" s="67">
        <f t="shared" si="0"/>
        <v>0</v>
      </c>
      <c r="O32" s="67"/>
      <c r="P32" s="67"/>
      <c r="Q32" s="67">
        <f t="shared" si="6"/>
        <v>0</v>
      </c>
      <c r="R32" s="67">
        <f t="shared" si="2"/>
        <v>0</v>
      </c>
      <c r="S32" s="32"/>
      <c r="T32" s="33"/>
      <c r="U32" s="66" t="str">
        <f>IF(OR(S32="",T32=""),"",VLOOKUP(CONCATENATE(S32," dienų darbo savaitė"),'Atostogų išmokų FN'!$A$7:$AH$8,T32-16)/100)</f>
        <v/>
      </c>
      <c r="V32" s="63">
        <f t="shared" si="3"/>
        <v>0</v>
      </c>
      <c r="W32" s="93">
        <f t="shared" si="4"/>
        <v>0</v>
      </c>
      <c r="X32" s="93">
        <f t="shared" si="5"/>
        <v>0</v>
      </c>
      <c r="Y32" s="34"/>
    </row>
    <row r="33" spans="1:259" x14ac:dyDescent="0.3">
      <c r="B33" s="49" t="s">
        <v>31</v>
      </c>
      <c r="C33" s="50"/>
      <c r="D33" s="50"/>
      <c r="E33" s="50"/>
      <c r="F33" s="50"/>
      <c r="G33" s="50"/>
      <c r="H33" s="50"/>
      <c r="I33" s="48"/>
      <c r="J33" s="48">
        <f t="shared" ref="J33:Q33" si="7">SUBTOTAL(9,J15:J32)</f>
        <v>0</v>
      </c>
      <c r="K33" s="48">
        <f t="shared" si="7"/>
        <v>0</v>
      </c>
      <c r="L33" s="48">
        <f t="shared" si="7"/>
        <v>0</v>
      </c>
      <c r="M33" s="48"/>
      <c r="N33" s="48">
        <f t="shared" si="7"/>
        <v>0</v>
      </c>
      <c r="O33" s="48">
        <f t="shared" si="7"/>
        <v>0</v>
      </c>
      <c r="P33" s="48"/>
      <c r="Q33" s="48">
        <f t="shared" si="7"/>
        <v>0</v>
      </c>
      <c r="R33" s="48">
        <f>SUBTOTAL(9,R15:R32)</f>
        <v>0</v>
      </c>
      <c r="S33" s="48"/>
      <c r="T33" s="48"/>
      <c r="U33" s="48"/>
      <c r="V33" s="48">
        <f>SUBTOTAL(9,V15:V32)</f>
        <v>0</v>
      </c>
      <c r="W33" s="48">
        <f>SUBTOTAL(9,W15:W32)</f>
        <v>0</v>
      </c>
      <c r="X33" s="48">
        <f>SUBTOTAL(9,X15:X32)</f>
        <v>0</v>
      </c>
      <c r="Y33" s="48"/>
    </row>
    <row r="34" spans="1:259" ht="13.5" customHeight="1" x14ac:dyDescent="0.3">
      <c r="B34" s="35"/>
      <c r="C34" s="35"/>
      <c r="D34" s="35"/>
      <c r="E34" s="36"/>
      <c r="F34" s="36"/>
      <c r="G34" s="36"/>
      <c r="H34" s="36"/>
      <c r="I34" s="36"/>
      <c r="J34" s="37"/>
      <c r="K34" s="35"/>
      <c r="L34" s="37"/>
      <c r="M34" s="35"/>
      <c r="N34" s="35"/>
      <c r="O34" s="35"/>
      <c r="P34" s="35"/>
      <c r="Q34" s="35"/>
      <c r="R34" s="35"/>
      <c r="S34" s="37"/>
      <c r="T34" s="36"/>
      <c r="U34" s="36"/>
      <c r="V34" s="36"/>
      <c r="W34" s="36"/>
      <c r="X34" s="36"/>
    </row>
    <row r="35" spans="1:259" ht="20.149999999999999" customHeight="1" x14ac:dyDescent="0.3">
      <c r="B35" s="57" t="s">
        <v>77</v>
      </c>
      <c r="C35" s="58"/>
      <c r="D35" s="58"/>
      <c r="E35" s="59"/>
      <c r="F35" s="59"/>
      <c r="G35" s="59"/>
      <c r="H35" s="59"/>
      <c r="I35" s="59"/>
      <c r="J35" s="60"/>
      <c r="K35" s="58"/>
      <c r="L35" s="60"/>
      <c r="M35" s="58"/>
      <c r="N35" s="58"/>
      <c r="O35" s="58"/>
      <c r="P35" s="58"/>
      <c r="Q35" s="58"/>
      <c r="R35" s="58"/>
      <c r="S35" s="60"/>
      <c r="T35" s="59"/>
      <c r="U35" s="59"/>
      <c r="V35" s="36"/>
      <c r="W35" s="36"/>
      <c r="X35" s="36"/>
    </row>
    <row r="36" spans="1:259" ht="21" customHeight="1" x14ac:dyDescent="0.3">
      <c r="B36" s="57" t="s">
        <v>78</v>
      </c>
      <c r="C36" s="58"/>
      <c r="D36" s="58"/>
      <c r="E36" s="59"/>
      <c r="F36" s="59"/>
      <c r="G36" s="59"/>
      <c r="H36" s="59"/>
      <c r="I36" s="59"/>
      <c r="J36" s="60"/>
      <c r="K36" s="58"/>
      <c r="L36" s="60"/>
      <c r="M36" s="58"/>
      <c r="N36" s="58"/>
      <c r="O36" s="58"/>
      <c r="P36" s="58"/>
      <c r="Q36" s="58"/>
      <c r="R36" s="58"/>
      <c r="S36" s="60"/>
      <c r="T36" s="59"/>
      <c r="U36" s="59"/>
      <c r="V36" s="36"/>
      <c r="W36" s="36"/>
      <c r="X36" s="36"/>
    </row>
    <row r="37" spans="1:259" ht="36" customHeight="1" x14ac:dyDescent="0.3">
      <c r="B37" s="144" t="s">
        <v>79</v>
      </c>
      <c r="C37" s="144"/>
      <c r="D37" s="144"/>
      <c r="E37" s="144"/>
      <c r="F37" s="144"/>
      <c r="G37" s="144"/>
      <c r="H37" s="144"/>
      <c r="I37" s="144"/>
      <c r="J37" s="144"/>
      <c r="K37" s="144"/>
      <c r="L37" s="144"/>
      <c r="M37" s="144"/>
      <c r="N37" s="144"/>
      <c r="O37" s="144"/>
      <c r="P37" s="62"/>
      <c r="Q37" s="62"/>
      <c r="R37" s="58"/>
      <c r="S37" s="60"/>
      <c r="T37" s="59"/>
      <c r="U37" s="59"/>
      <c r="V37" s="36"/>
      <c r="W37" s="36"/>
      <c r="X37" s="36"/>
    </row>
    <row r="38" spans="1:259" ht="21" customHeight="1" x14ac:dyDescent="0.3">
      <c r="B38" s="146" t="s">
        <v>80</v>
      </c>
      <c r="C38" s="146"/>
      <c r="D38" s="146"/>
      <c r="E38" s="146"/>
      <c r="F38" s="146"/>
      <c r="G38" s="146"/>
      <c r="H38" s="146"/>
      <c r="I38" s="146"/>
      <c r="J38" s="146"/>
      <c r="K38" s="146"/>
      <c r="L38" s="146"/>
      <c r="M38" s="146"/>
      <c r="N38" s="146"/>
      <c r="O38" s="146"/>
      <c r="P38" s="146"/>
      <c r="Q38" s="146"/>
      <c r="R38" s="58"/>
      <c r="S38" s="60"/>
      <c r="T38" s="59"/>
      <c r="U38" s="59"/>
      <c r="V38" s="36"/>
      <c r="W38" s="36"/>
      <c r="X38" s="36"/>
    </row>
    <row r="39" spans="1:259" ht="21" customHeight="1" x14ac:dyDescent="0.3">
      <c r="B39" s="147" t="s">
        <v>81</v>
      </c>
      <c r="C39" s="147"/>
      <c r="D39" s="147"/>
      <c r="E39" s="147"/>
      <c r="F39" s="147"/>
      <c r="G39" s="147"/>
      <c r="H39" s="147"/>
      <c r="I39" s="147"/>
      <c r="J39" s="147"/>
      <c r="K39" s="147"/>
      <c r="L39" s="147"/>
      <c r="M39" s="147"/>
      <c r="N39" s="147"/>
      <c r="O39" s="147"/>
      <c r="P39" s="147"/>
      <c r="Q39" s="147"/>
      <c r="R39" s="58"/>
      <c r="S39" s="60"/>
      <c r="T39" s="59"/>
      <c r="U39" s="59"/>
      <c r="V39" s="36"/>
      <c r="W39" s="36"/>
      <c r="X39" s="36"/>
    </row>
    <row r="40" spans="1:259" ht="21" customHeight="1" x14ac:dyDescent="0.3">
      <c r="B40" s="57" t="s">
        <v>82</v>
      </c>
      <c r="C40" s="58"/>
      <c r="D40" s="58"/>
      <c r="E40" s="59"/>
      <c r="F40" s="59"/>
      <c r="G40" s="59"/>
      <c r="H40" s="59"/>
      <c r="I40" s="59"/>
      <c r="J40" s="60"/>
      <c r="K40" s="58"/>
      <c r="L40" s="60"/>
      <c r="M40" s="58"/>
      <c r="N40" s="58"/>
      <c r="O40" s="58"/>
      <c r="P40" s="58"/>
      <c r="Q40" s="58"/>
      <c r="R40" s="58"/>
      <c r="S40" s="60"/>
      <c r="T40" s="59"/>
      <c r="U40" s="59"/>
      <c r="V40" s="36"/>
      <c r="W40" s="36"/>
      <c r="X40" s="36"/>
    </row>
    <row r="41" spans="1:259" ht="34.5" customHeight="1" x14ac:dyDescent="0.3">
      <c r="B41" s="144" t="s">
        <v>83</v>
      </c>
      <c r="C41" s="144"/>
      <c r="D41" s="144"/>
      <c r="E41" s="144"/>
      <c r="F41" s="144"/>
      <c r="G41" s="144"/>
      <c r="H41" s="144"/>
      <c r="I41" s="144"/>
      <c r="J41" s="144"/>
      <c r="K41" s="144"/>
      <c r="L41" s="144"/>
      <c r="M41" s="144"/>
      <c r="N41" s="144"/>
      <c r="O41" s="144"/>
      <c r="P41" s="144"/>
      <c r="Q41" s="144"/>
      <c r="R41" s="144"/>
      <c r="S41" s="144"/>
      <c r="T41" s="144"/>
      <c r="U41" s="144"/>
      <c r="V41" s="36"/>
      <c r="W41" s="36"/>
      <c r="X41" s="36"/>
    </row>
    <row r="42" spans="1:259" ht="18.75" customHeight="1" x14ac:dyDescent="0.3">
      <c r="B42" s="145" t="s">
        <v>84</v>
      </c>
      <c r="C42" s="144"/>
      <c r="D42" s="144"/>
      <c r="E42" s="144"/>
      <c r="F42" s="144"/>
      <c r="G42" s="144"/>
      <c r="H42" s="144"/>
      <c r="I42" s="144"/>
      <c r="J42" s="144"/>
      <c r="K42" s="144"/>
      <c r="L42" s="144"/>
      <c r="M42" s="144"/>
      <c r="N42" s="144"/>
      <c r="O42" s="144"/>
      <c r="P42" s="144"/>
      <c r="Q42" s="144"/>
      <c r="R42" s="144"/>
      <c r="S42" s="144"/>
      <c r="T42" s="144"/>
      <c r="U42" s="144"/>
      <c r="V42" s="36"/>
      <c r="W42" s="36"/>
      <c r="X42" s="36"/>
    </row>
    <row r="43" spans="1:259" s="45" customFormat="1" ht="53.25" customHeight="1" x14ac:dyDescent="0.3">
      <c r="B43" s="144" t="s">
        <v>85</v>
      </c>
      <c r="C43" s="144"/>
      <c r="D43" s="144"/>
      <c r="E43" s="144"/>
      <c r="F43" s="144"/>
      <c r="G43" s="144"/>
      <c r="H43" s="144"/>
      <c r="I43" s="144"/>
      <c r="J43" s="144"/>
      <c r="K43" s="144"/>
      <c r="L43" s="144"/>
      <c r="M43" s="144"/>
      <c r="N43" s="144"/>
      <c r="O43" s="144"/>
      <c r="P43" s="144"/>
      <c r="Q43" s="144"/>
      <c r="R43" s="144"/>
      <c r="S43" s="144"/>
      <c r="T43" s="144"/>
      <c r="U43" s="144"/>
      <c r="V43" s="46"/>
      <c r="W43" s="46"/>
      <c r="X43" s="46"/>
    </row>
    <row r="44" spans="1:259" s="45" customFormat="1" ht="32.25" customHeight="1" x14ac:dyDescent="0.3">
      <c r="B44" s="144"/>
      <c r="C44" s="144"/>
      <c r="D44" s="144"/>
      <c r="E44" s="144"/>
      <c r="F44" s="144"/>
      <c r="G44" s="144"/>
      <c r="H44" s="144"/>
      <c r="I44" s="144"/>
      <c r="J44" s="144"/>
      <c r="K44" s="144"/>
      <c r="L44" s="144"/>
      <c r="M44" s="144"/>
      <c r="N44" s="144"/>
      <c r="O44" s="144"/>
      <c r="P44" s="144"/>
      <c r="Q44" s="144"/>
      <c r="R44" s="144"/>
      <c r="S44" s="144"/>
      <c r="T44" s="62"/>
      <c r="U44" s="62"/>
      <c r="V44" s="46"/>
      <c r="W44" s="46"/>
      <c r="X44" s="46"/>
    </row>
    <row r="45" spans="1:259" s="47" customFormat="1" ht="17.25" customHeight="1" x14ac:dyDescent="0.3">
      <c r="B45" s="64"/>
      <c r="C45" s="65"/>
      <c r="R45" s="41"/>
      <c r="S45" s="41"/>
      <c r="T45" s="41"/>
      <c r="U45" s="41"/>
      <c r="V45" s="41"/>
      <c r="W45" s="41"/>
      <c r="X45" s="41"/>
      <c r="Y45" s="41"/>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c r="BW45" s="20"/>
      <c r="BX45" s="20"/>
      <c r="BY45" s="20"/>
      <c r="BZ45" s="20"/>
      <c r="CA45" s="20"/>
      <c r="CB45" s="20"/>
      <c r="CC45" s="20"/>
      <c r="CD45" s="20"/>
      <c r="CE45" s="20"/>
      <c r="CF45" s="20"/>
      <c r="CG45" s="20"/>
      <c r="CH45" s="20"/>
      <c r="CI45" s="20"/>
      <c r="CJ45" s="20"/>
      <c r="CK45" s="20"/>
      <c r="CL45" s="20"/>
      <c r="CM45" s="20"/>
      <c r="CN45" s="20"/>
      <c r="CO45" s="20"/>
      <c r="CP45" s="20"/>
      <c r="CQ45" s="20"/>
      <c r="CR45" s="20"/>
      <c r="CS45" s="20"/>
      <c r="CT45" s="20"/>
      <c r="CU45" s="20"/>
      <c r="CV45" s="20"/>
      <c r="CW45" s="20"/>
      <c r="CX45" s="20"/>
      <c r="CY45" s="20"/>
      <c r="CZ45" s="20"/>
      <c r="DA45" s="20"/>
      <c r="DB45" s="20"/>
      <c r="DC45" s="20"/>
      <c r="DD45" s="20"/>
      <c r="DE45" s="20"/>
      <c r="DF45" s="20"/>
      <c r="DG45" s="20"/>
      <c r="DH45" s="20"/>
      <c r="DI45" s="20"/>
      <c r="DJ45" s="20"/>
      <c r="DK45" s="20"/>
      <c r="DL45" s="20"/>
      <c r="DM45" s="20"/>
      <c r="DN45" s="20"/>
      <c r="DO45" s="20"/>
      <c r="DP45" s="20"/>
      <c r="DQ45" s="20"/>
      <c r="DR45" s="20"/>
      <c r="DS45" s="20"/>
      <c r="DT45" s="20"/>
      <c r="DU45" s="20"/>
      <c r="DV45" s="20"/>
      <c r="DW45" s="20"/>
      <c r="DX45" s="20"/>
      <c r="DY45" s="20"/>
      <c r="DZ45" s="20"/>
      <c r="EA45" s="20"/>
      <c r="EB45" s="20"/>
      <c r="EC45" s="20"/>
      <c r="ED45" s="20"/>
      <c r="EE45" s="20"/>
      <c r="EF45" s="20"/>
      <c r="EG45" s="20"/>
      <c r="EH45" s="20"/>
      <c r="EI45" s="20"/>
      <c r="EJ45" s="20"/>
      <c r="EK45" s="20"/>
      <c r="EL45" s="20"/>
      <c r="EM45" s="20"/>
      <c r="EN45" s="20"/>
      <c r="EO45" s="20"/>
      <c r="EP45" s="20"/>
      <c r="EQ45" s="20"/>
      <c r="ER45" s="20"/>
      <c r="ES45" s="20"/>
      <c r="ET45" s="20"/>
      <c r="EU45" s="20"/>
      <c r="EV45" s="20"/>
      <c r="EW45" s="20"/>
      <c r="EX45" s="20"/>
      <c r="EY45" s="20"/>
      <c r="EZ45" s="20"/>
      <c r="FA45" s="20"/>
      <c r="FB45" s="20"/>
      <c r="FC45" s="20"/>
      <c r="FD45" s="20"/>
      <c r="FE45" s="20"/>
      <c r="FF45" s="20"/>
      <c r="FG45" s="20"/>
      <c r="FH45" s="20"/>
      <c r="FI45" s="20"/>
      <c r="FJ45" s="20"/>
      <c r="FK45" s="20"/>
      <c r="FL45" s="20"/>
      <c r="FM45" s="20"/>
      <c r="FN45" s="20"/>
      <c r="FO45" s="20"/>
      <c r="FP45" s="20"/>
      <c r="FQ45" s="20"/>
      <c r="FR45" s="20"/>
      <c r="FS45" s="20"/>
      <c r="FT45" s="20"/>
      <c r="FU45" s="20"/>
      <c r="FV45" s="20"/>
      <c r="FW45" s="20"/>
      <c r="FX45" s="20"/>
      <c r="FY45" s="20"/>
      <c r="FZ45" s="20"/>
      <c r="GA45" s="20"/>
      <c r="GB45" s="20"/>
      <c r="GC45" s="20"/>
      <c r="GD45" s="20"/>
      <c r="GE45" s="20"/>
      <c r="GF45" s="20"/>
      <c r="GG45" s="20"/>
      <c r="GH45" s="20"/>
      <c r="GI45" s="20"/>
      <c r="GJ45" s="20"/>
      <c r="GK45" s="20"/>
      <c r="GL45" s="20"/>
      <c r="GM45" s="20"/>
      <c r="GN45" s="20"/>
      <c r="GO45" s="20"/>
      <c r="GP45" s="20"/>
      <c r="GQ45" s="20"/>
      <c r="GR45" s="20"/>
      <c r="GS45" s="20"/>
      <c r="GT45" s="20"/>
      <c r="GU45" s="20"/>
      <c r="GV45" s="20"/>
      <c r="GW45" s="20"/>
      <c r="GX45" s="20"/>
      <c r="GY45" s="20"/>
      <c r="GZ45" s="20"/>
      <c r="HA45" s="20"/>
      <c r="HB45" s="20"/>
      <c r="HC45" s="20"/>
      <c r="HD45" s="20"/>
      <c r="HE45" s="20"/>
      <c r="HF45" s="20"/>
      <c r="HG45" s="20"/>
      <c r="HH45" s="20"/>
      <c r="HI45" s="20"/>
      <c r="HJ45" s="20"/>
      <c r="HK45" s="20"/>
      <c r="HL45" s="20"/>
      <c r="HM45" s="20"/>
      <c r="HN45" s="20"/>
      <c r="HO45" s="20"/>
      <c r="HP45" s="20"/>
      <c r="HQ45" s="20"/>
      <c r="HR45" s="20"/>
      <c r="HS45" s="20"/>
      <c r="HT45" s="20"/>
      <c r="HU45" s="20"/>
      <c r="HV45" s="20"/>
      <c r="HW45" s="20"/>
      <c r="HX45" s="20"/>
      <c r="HY45" s="20"/>
      <c r="HZ45" s="20"/>
      <c r="IA45" s="20"/>
      <c r="IB45" s="20"/>
      <c r="IC45" s="20"/>
      <c r="ID45" s="20"/>
      <c r="IE45" s="20"/>
      <c r="IF45" s="20"/>
      <c r="IG45" s="20"/>
      <c r="IH45" s="20"/>
      <c r="II45" s="20"/>
      <c r="IJ45" s="20"/>
      <c r="IK45" s="20"/>
      <c r="IL45" s="20"/>
      <c r="IM45" s="20"/>
      <c r="IN45" s="20"/>
      <c r="IO45" s="20"/>
      <c r="IP45" s="20"/>
      <c r="IQ45" s="20"/>
      <c r="IR45" s="20"/>
      <c r="IS45" s="20"/>
      <c r="IT45" s="20"/>
      <c r="IU45" s="20"/>
      <c r="IV45" s="20"/>
      <c r="IW45" s="20"/>
      <c r="IX45" s="20"/>
      <c r="IY45" s="20"/>
    </row>
    <row r="46" spans="1:259" x14ac:dyDescent="0.3">
      <c r="B46" s="61"/>
      <c r="R46" s="38"/>
      <c r="S46" s="40"/>
      <c r="T46" s="39"/>
      <c r="U46" s="39"/>
      <c r="V46" s="39"/>
      <c r="W46" s="39"/>
      <c r="X46" s="39"/>
    </row>
    <row r="47" spans="1:259" ht="21" customHeight="1" x14ac:dyDescent="0.3">
      <c r="A47" s="41"/>
      <c r="B47" s="141"/>
      <c r="C47" s="141"/>
      <c r="D47" s="141"/>
      <c r="E47" s="141"/>
      <c r="F47" s="141"/>
      <c r="G47" s="141"/>
      <c r="H47" s="141"/>
      <c r="I47" s="141"/>
      <c r="J47" s="141"/>
      <c r="K47" s="141"/>
      <c r="L47" s="141"/>
      <c r="M47" s="141"/>
      <c r="N47" s="141"/>
      <c r="O47" s="141"/>
      <c r="P47" s="141"/>
      <c r="Q47" s="141"/>
      <c r="R47" s="41"/>
      <c r="S47" s="41"/>
      <c r="T47" s="39"/>
      <c r="U47" s="39"/>
      <c r="V47" s="39"/>
      <c r="W47" s="39"/>
      <c r="X47" s="39"/>
    </row>
    <row r="48" spans="1:259" x14ac:dyDescent="0.3">
      <c r="E48" s="42"/>
      <c r="F48" s="42"/>
      <c r="G48" s="42"/>
      <c r="H48" s="42"/>
      <c r="I48" s="42"/>
      <c r="J48" s="42"/>
    </row>
    <row r="49" spans="2:20" ht="14.65" customHeight="1" x14ac:dyDescent="0.3">
      <c r="B49" s="43"/>
      <c r="C49" s="43"/>
      <c r="D49" s="43"/>
      <c r="E49" s="142"/>
      <c r="F49" s="142"/>
      <c r="G49" s="142"/>
      <c r="H49" s="142"/>
      <c r="I49" s="142"/>
      <c r="J49" s="142"/>
      <c r="R49" s="143"/>
      <c r="S49" s="143"/>
    </row>
    <row r="50" spans="2:20" ht="14" x14ac:dyDescent="0.3">
      <c r="B50" s="43"/>
      <c r="C50" s="43"/>
      <c r="D50" s="43"/>
    </row>
    <row r="51" spans="2:20" ht="14" x14ac:dyDescent="0.3">
      <c r="B51" s="43"/>
      <c r="C51" s="43"/>
      <c r="D51" s="43"/>
    </row>
    <row r="53" spans="2:20" ht="12.75" customHeight="1" x14ac:dyDescent="0.3">
      <c r="E53" s="44"/>
      <c r="F53" s="44"/>
      <c r="G53" s="44"/>
      <c r="H53" s="44"/>
      <c r="I53" s="44"/>
      <c r="J53" s="44"/>
      <c r="K53" s="44"/>
    </row>
    <row r="57" spans="2:20" x14ac:dyDescent="0.3">
      <c r="T57" s="20" t="s">
        <v>42</v>
      </c>
    </row>
  </sheetData>
  <autoFilter ref="B14:Y14" xr:uid="{0F908244-DF76-42BF-BB06-114701881456}"/>
  <mergeCells count="40">
    <mergeCell ref="H4:J4"/>
    <mergeCell ref="B8:R8"/>
    <mergeCell ref="B9:H9"/>
    <mergeCell ref="B11:B13"/>
    <mergeCell ref="C11:C13"/>
    <mergeCell ref="D11:D13"/>
    <mergeCell ref="E11:E13"/>
    <mergeCell ref="G11:G13"/>
    <mergeCell ref="H11:H13"/>
    <mergeCell ref="B5:R5"/>
    <mergeCell ref="B6:H6"/>
    <mergeCell ref="I6:M6"/>
    <mergeCell ref="V11:V13"/>
    <mergeCell ref="X11:X13"/>
    <mergeCell ref="Y11:Y13"/>
    <mergeCell ref="I11:I13"/>
    <mergeCell ref="J11:J13"/>
    <mergeCell ref="R11:R13"/>
    <mergeCell ref="Q11:Q13"/>
    <mergeCell ref="O12:O13"/>
    <mergeCell ref="P12:P13"/>
    <mergeCell ref="W11:W13"/>
    <mergeCell ref="B41:U41"/>
    <mergeCell ref="S11:S13"/>
    <mergeCell ref="T11:T13"/>
    <mergeCell ref="U11:U13"/>
    <mergeCell ref="B42:U42"/>
    <mergeCell ref="K11:K13"/>
    <mergeCell ref="L11:L13"/>
    <mergeCell ref="M11:M13"/>
    <mergeCell ref="N11:N13"/>
    <mergeCell ref="F11:F13"/>
    <mergeCell ref="B37:O37"/>
    <mergeCell ref="B38:Q38"/>
    <mergeCell ref="B39:Q39"/>
    <mergeCell ref="B47:Q47"/>
    <mergeCell ref="E49:J49"/>
    <mergeCell ref="R49:S49"/>
    <mergeCell ref="B43:U43"/>
    <mergeCell ref="B44:S44"/>
  </mergeCells>
  <dataValidations count="4">
    <dataValidation type="list" allowBlank="1" showInputMessage="1" showErrorMessage="1" sqref="WVJ983067 J65563 IX65563 ST65563 ACP65563 AML65563 AWH65563 BGD65563 BPZ65563 BZV65563 CJR65563 CTN65563 DDJ65563 DNF65563 DXB65563 EGX65563 EQT65563 FAP65563 FKL65563 FUH65563 GED65563 GNZ65563 GXV65563 HHR65563 HRN65563 IBJ65563 ILF65563 IVB65563 JEX65563 JOT65563 JYP65563 KIL65563 KSH65563 LCD65563 LLZ65563 LVV65563 MFR65563 MPN65563 MZJ65563 NJF65563 NTB65563 OCX65563 OMT65563 OWP65563 PGL65563 PQH65563 QAD65563 QJZ65563 QTV65563 RDR65563 RNN65563 RXJ65563 SHF65563 SRB65563 TAX65563 TKT65563 TUP65563 UEL65563 UOH65563 UYD65563 VHZ65563 VRV65563 WBR65563 WLN65563 WVJ65563 J131099 IX131099 ST131099 ACP131099 AML131099 AWH131099 BGD131099 BPZ131099 BZV131099 CJR131099 CTN131099 DDJ131099 DNF131099 DXB131099 EGX131099 EQT131099 FAP131099 FKL131099 FUH131099 GED131099 GNZ131099 GXV131099 HHR131099 HRN131099 IBJ131099 ILF131099 IVB131099 JEX131099 JOT131099 JYP131099 KIL131099 KSH131099 LCD131099 LLZ131099 LVV131099 MFR131099 MPN131099 MZJ131099 NJF131099 NTB131099 OCX131099 OMT131099 OWP131099 PGL131099 PQH131099 QAD131099 QJZ131099 QTV131099 RDR131099 RNN131099 RXJ131099 SHF131099 SRB131099 TAX131099 TKT131099 TUP131099 UEL131099 UOH131099 UYD131099 VHZ131099 VRV131099 WBR131099 WLN131099 WVJ131099 J196635 IX196635 ST196635 ACP196635 AML196635 AWH196635 BGD196635 BPZ196635 BZV196635 CJR196635 CTN196635 DDJ196635 DNF196635 DXB196635 EGX196635 EQT196635 FAP196635 FKL196635 FUH196635 GED196635 GNZ196635 GXV196635 HHR196635 HRN196635 IBJ196635 ILF196635 IVB196635 JEX196635 JOT196635 JYP196635 KIL196635 KSH196635 LCD196635 LLZ196635 LVV196635 MFR196635 MPN196635 MZJ196635 NJF196635 NTB196635 OCX196635 OMT196635 OWP196635 PGL196635 PQH196635 QAD196635 QJZ196635 QTV196635 RDR196635 RNN196635 RXJ196635 SHF196635 SRB196635 TAX196635 TKT196635 TUP196635 UEL196635 UOH196635 UYD196635 VHZ196635 VRV196635 WBR196635 WLN196635 WVJ196635 J262171 IX262171 ST262171 ACP262171 AML262171 AWH262171 BGD262171 BPZ262171 BZV262171 CJR262171 CTN262171 DDJ262171 DNF262171 DXB262171 EGX262171 EQT262171 FAP262171 FKL262171 FUH262171 GED262171 GNZ262171 GXV262171 HHR262171 HRN262171 IBJ262171 ILF262171 IVB262171 JEX262171 JOT262171 JYP262171 KIL262171 KSH262171 LCD262171 LLZ262171 LVV262171 MFR262171 MPN262171 MZJ262171 NJF262171 NTB262171 OCX262171 OMT262171 OWP262171 PGL262171 PQH262171 QAD262171 QJZ262171 QTV262171 RDR262171 RNN262171 RXJ262171 SHF262171 SRB262171 TAX262171 TKT262171 TUP262171 UEL262171 UOH262171 UYD262171 VHZ262171 VRV262171 WBR262171 WLN262171 WVJ262171 J327707 IX327707 ST327707 ACP327707 AML327707 AWH327707 BGD327707 BPZ327707 BZV327707 CJR327707 CTN327707 DDJ327707 DNF327707 DXB327707 EGX327707 EQT327707 FAP327707 FKL327707 FUH327707 GED327707 GNZ327707 GXV327707 HHR327707 HRN327707 IBJ327707 ILF327707 IVB327707 JEX327707 JOT327707 JYP327707 KIL327707 KSH327707 LCD327707 LLZ327707 LVV327707 MFR327707 MPN327707 MZJ327707 NJF327707 NTB327707 OCX327707 OMT327707 OWP327707 PGL327707 PQH327707 QAD327707 QJZ327707 QTV327707 RDR327707 RNN327707 RXJ327707 SHF327707 SRB327707 TAX327707 TKT327707 TUP327707 UEL327707 UOH327707 UYD327707 VHZ327707 VRV327707 WBR327707 WLN327707 WVJ327707 J393243 IX393243 ST393243 ACP393243 AML393243 AWH393243 BGD393243 BPZ393243 BZV393243 CJR393243 CTN393243 DDJ393243 DNF393243 DXB393243 EGX393243 EQT393243 FAP393243 FKL393243 FUH393243 GED393243 GNZ393243 GXV393243 HHR393243 HRN393243 IBJ393243 ILF393243 IVB393243 JEX393243 JOT393243 JYP393243 KIL393243 KSH393243 LCD393243 LLZ393243 LVV393243 MFR393243 MPN393243 MZJ393243 NJF393243 NTB393243 OCX393243 OMT393243 OWP393243 PGL393243 PQH393243 QAD393243 QJZ393243 QTV393243 RDR393243 RNN393243 RXJ393243 SHF393243 SRB393243 TAX393243 TKT393243 TUP393243 UEL393243 UOH393243 UYD393243 VHZ393243 VRV393243 WBR393243 WLN393243 WVJ393243 J458779 IX458779 ST458779 ACP458779 AML458779 AWH458779 BGD458779 BPZ458779 BZV458779 CJR458779 CTN458779 DDJ458779 DNF458779 DXB458779 EGX458779 EQT458779 FAP458779 FKL458779 FUH458779 GED458779 GNZ458779 GXV458779 HHR458779 HRN458779 IBJ458779 ILF458779 IVB458779 JEX458779 JOT458779 JYP458779 KIL458779 KSH458779 LCD458779 LLZ458779 LVV458779 MFR458779 MPN458779 MZJ458779 NJF458779 NTB458779 OCX458779 OMT458779 OWP458779 PGL458779 PQH458779 QAD458779 QJZ458779 QTV458779 RDR458779 RNN458779 RXJ458779 SHF458779 SRB458779 TAX458779 TKT458779 TUP458779 UEL458779 UOH458779 UYD458779 VHZ458779 VRV458779 WBR458779 WLN458779 WVJ458779 J524315 IX524315 ST524315 ACP524315 AML524315 AWH524315 BGD524315 BPZ524315 BZV524315 CJR524315 CTN524315 DDJ524315 DNF524315 DXB524315 EGX524315 EQT524315 FAP524315 FKL524315 FUH524315 GED524315 GNZ524315 GXV524315 HHR524315 HRN524315 IBJ524315 ILF524315 IVB524315 JEX524315 JOT524315 JYP524315 KIL524315 KSH524315 LCD524315 LLZ524315 LVV524315 MFR524315 MPN524315 MZJ524315 NJF524315 NTB524315 OCX524315 OMT524315 OWP524315 PGL524315 PQH524315 QAD524315 QJZ524315 QTV524315 RDR524315 RNN524315 RXJ524315 SHF524315 SRB524315 TAX524315 TKT524315 TUP524315 UEL524315 UOH524315 UYD524315 VHZ524315 VRV524315 WBR524315 WLN524315 WVJ524315 J589851 IX589851 ST589851 ACP589851 AML589851 AWH589851 BGD589851 BPZ589851 BZV589851 CJR589851 CTN589851 DDJ589851 DNF589851 DXB589851 EGX589851 EQT589851 FAP589851 FKL589851 FUH589851 GED589851 GNZ589851 GXV589851 HHR589851 HRN589851 IBJ589851 ILF589851 IVB589851 JEX589851 JOT589851 JYP589851 KIL589851 KSH589851 LCD589851 LLZ589851 LVV589851 MFR589851 MPN589851 MZJ589851 NJF589851 NTB589851 OCX589851 OMT589851 OWP589851 PGL589851 PQH589851 QAD589851 QJZ589851 QTV589851 RDR589851 RNN589851 RXJ589851 SHF589851 SRB589851 TAX589851 TKT589851 TUP589851 UEL589851 UOH589851 UYD589851 VHZ589851 VRV589851 WBR589851 WLN589851 WVJ589851 J655387 IX655387 ST655387 ACP655387 AML655387 AWH655387 BGD655387 BPZ655387 BZV655387 CJR655387 CTN655387 DDJ655387 DNF655387 DXB655387 EGX655387 EQT655387 FAP655387 FKL655387 FUH655387 GED655387 GNZ655387 GXV655387 HHR655387 HRN655387 IBJ655387 ILF655387 IVB655387 JEX655387 JOT655387 JYP655387 KIL655387 KSH655387 LCD655387 LLZ655387 LVV655387 MFR655387 MPN655387 MZJ655387 NJF655387 NTB655387 OCX655387 OMT655387 OWP655387 PGL655387 PQH655387 QAD655387 QJZ655387 QTV655387 RDR655387 RNN655387 RXJ655387 SHF655387 SRB655387 TAX655387 TKT655387 TUP655387 UEL655387 UOH655387 UYD655387 VHZ655387 VRV655387 WBR655387 WLN655387 WVJ655387 J720923 IX720923 ST720923 ACP720923 AML720923 AWH720923 BGD720923 BPZ720923 BZV720923 CJR720923 CTN720923 DDJ720923 DNF720923 DXB720923 EGX720923 EQT720923 FAP720923 FKL720923 FUH720923 GED720923 GNZ720923 GXV720923 HHR720923 HRN720923 IBJ720923 ILF720923 IVB720923 JEX720923 JOT720923 JYP720923 KIL720923 KSH720923 LCD720923 LLZ720923 LVV720923 MFR720923 MPN720923 MZJ720923 NJF720923 NTB720923 OCX720923 OMT720923 OWP720923 PGL720923 PQH720923 QAD720923 QJZ720923 QTV720923 RDR720923 RNN720923 RXJ720923 SHF720923 SRB720923 TAX720923 TKT720923 TUP720923 UEL720923 UOH720923 UYD720923 VHZ720923 VRV720923 WBR720923 WLN720923 WVJ720923 J786459 IX786459 ST786459 ACP786459 AML786459 AWH786459 BGD786459 BPZ786459 BZV786459 CJR786459 CTN786459 DDJ786459 DNF786459 DXB786459 EGX786459 EQT786459 FAP786459 FKL786459 FUH786459 GED786459 GNZ786459 GXV786459 HHR786459 HRN786459 IBJ786459 ILF786459 IVB786459 JEX786459 JOT786459 JYP786459 KIL786459 KSH786459 LCD786459 LLZ786459 LVV786459 MFR786459 MPN786459 MZJ786459 NJF786459 NTB786459 OCX786459 OMT786459 OWP786459 PGL786459 PQH786459 QAD786459 QJZ786459 QTV786459 RDR786459 RNN786459 RXJ786459 SHF786459 SRB786459 TAX786459 TKT786459 TUP786459 UEL786459 UOH786459 UYD786459 VHZ786459 VRV786459 WBR786459 WLN786459 WVJ786459 J851995 IX851995 ST851995 ACP851995 AML851995 AWH851995 BGD851995 BPZ851995 BZV851995 CJR851995 CTN851995 DDJ851995 DNF851995 DXB851995 EGX851995 EQT851995 FAP851995 FKL851995 FUH851995 GED851995 GNZ851995 GXV851995 HHR851995 HRN851995 IBJ851995 ILF851995 IVB851995 JEX851995 JOT851995 JYP851995 KIL851995 KSH851995 LCD851995 LLZ851995 LVV851995 MFR851995 MPN851995 MZJ851995 NJF851995 NTB851995 OCX851995 OMT851995 OWP851995 PGL851995 PQH851995 QAD851995 QJZ851995 QTV851995 RDR851995 RNN851995 RXJ851995 SHF851995 SRB851995 TAX851995 TKT851995 TUP851995 UEL851995 UOH851995 UYD851995 VHZ851995 VRV851995 WBR851995 WLN851995 WVJ851995 J917531 IX917531 ST917531 ACP917531 AML917531 AWH917531 BGD917531 BPZ917531 BZV917531 CJR917531 CTN917531 DDJ917531 DNF917531 DXB917531 EGX917531 EQT917531 FAP917531 FKL917531 FUH917531 GED917531 GNZ917531 GXV917531 HHR917531 HRN917531 IBJ917531 ILF917531 IVB917531 JEX917531 JOT917531 JYP917531 KIL917531 KSH917531 LCD917531 LLZ917531 LVV917531 MFR917531 MPN917531 MZJ917531 NJF917531 NTB917531 OCX917531 OMT917531 OWP917531 PGL917531 PQH917531 QAD917531 QJZ917531 QTV917531 RDR917531 RNN917531 RXJ917531 SHF917531 SRB917531 TAX917531 TKT917531 TUP917531 UEL917531 UOH917531 UYD917531 VHZ917531 VRV917531 WBR917531 WLN917531 WVJ917531 J983067 IX983067 ST983067 ACP983067 AML983067 AWH983067 BGD983067 BPZ983067 BZV983067 CJR983067 CTN983067 DDJ983067 DNF983067 DXB983067 EGX983067 EQT983067 FAP983067 FKL983067 FUH983067 GED983067 GNZ983067 GXV983067 HHR983067 HRN983067 IBJ983067 ILF983067 IVB983067 JEX983067 JOT983067 JYP983067 KIL983067 KSH983067 LCD983067 LLZ983067 LVV983067 MFR983067 MPN983067 MZJ983067 NJF983067 NTB983067 OCX983067 OMT983067 OWP983067 PGL983067 PQH983067 QAD983067 QJZ983067 QTV983067 RDR983067 RNN983067 RXJ983067 SHF983067 SRB983067 TAX983067 TKT983067 TUP983067 UEL983067 UOH983067 UYD983067 VHZ983067 VRV983067 WBR983067 WLN983067" xr:uid="{B1567EF7-2926-4876-A208-56C8A98A0CC9}">
      <formula1>Taip</formula1>
    </dataValidation>
    <dataValidation type="list" showInputMessage="1" showErrorMessage="1" sqref="I9" xr:uid="{F179E7DD-A63C-4D21-AD70-9DF17B6BBCA8}">
      <formula1>"Biudžetinė, Verslo įm. ir kt., Kitos organizacijos**, "</formula1>
    </dataValidation>
    <dataValidation type="list" allowBlank="1" showInputMessage="1" showErrorMessage="1" sqref="S15:S32" xr:uid="{1EAE191E-5163-4FA9-B34D-548C10A4C262}">
      <formula1>"5,6"</formula1>
    </dataValidation>
    <dataValidation type="list" allowBlank="1" showInputMessage="1" showErrorMessage="1" sqref="H15:H32" xr:uid="{A6E39115-3E22-43BA-A400-FA510113D0BB}">
      <formula1>"Terminuota, Neterminuota"</formula1>
    </dataValidation>
  </dataValidations>
  <hyperlinks>
    <hyperlink ref="B42" r:id="rId1" xr:uid="{109D7FE6-938C-4978-A0AB-ED191D4AED19}"/>
    <hyperlink ref="B39" r:id="rId2" location="/  mėnesinis bruto" xr:uid="{417E2324-B80A-4D5B-8724-2A1D7707F90A}"/>
    <hyperlink ref="B38" r:id="rId3" location="/  valandinis bruto" xr:uid="{33FF9D20-1297-4E12-9B0C-CC0EB5C3F6FA}"/>
  </hyperlinks>
  <pageMargins left="0.7" right="0.7" top="0.75" bottom="0.75" header="0.3" footer="0.3"/>
  <pageSetup paperSize="9" scale="10" fitToHeight="0" orientation="landscape" r:id="rId4"/>
  <extLst>
    <ext xmlns:x14="http://schemas.microsoft.com/office/spreadsheetml/2009/9/main" uri="{CCE6A557-97BC-4b89-ADB6-D9C93CAAB3DF}">
      <x14:dataValidations xmlns:xm="http://schemas.microsoft.com/office/excel/2006/main" count="1">
        <x14:dataValidation type="list" allowBlank="1" showInputMessage="1" showErrorMessage="1" errorTitle="Dėmesio!" error="Galimos pasirinkti reikšmės nuo 28 iki 58." xr:uid="{938CD500-FDFD-45CF-8554-066C5FB542C1}">
          <x14:formula1>
            <xm:f>'Atostogų išmokų FN'!$D$6:$AH$6</xm:f>
          </x14:formula1>
          <xm:sqref>T15:T32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E990-F07A-472D-93CA-134313153054}">
  <dimension ref="A1:IY57"/>
  <sheetViews>
    <sheetView topLeftCell="H2" zoomScale="66" zoomScaleNormal="66" workbookViewId="0">
      <selection activeCell="K26" sqref="K26"/>
    </sheetView>
  </sheetViews>
  <sheetFormatPr defaultRowHeight="13" x14ac:dyDescent="0.3"/>
  <cols>
    <col min="1" max="1" width="2" style="20" customWidth="1"/>
    <col min="2" max="2" width="8.44140625" style="20" customWidth="1"/>
    <col min="3" max="4" width="12.109375" style="20" customWidth="1"/>
    <col min="5" max="5" width="24.44140625" style="20" customWidth="1"/>
    <col min="6" max="6" width="19.109375" style="20" customWidth="1"/>
    <col min="7" max="7" width="16.6640625" style="20" customWidth="1"/>
    <col min="8" max="8" width="15.6640625" style="20" customWidth="1"/>
    <col min="9" max="9" width="22.77734375" style="20" customWidth="1"/>
    <col min="10" max="10" width="14.77734375" style="20" customWidth="1"/>
    <col min="11" max="11" width="18.109375" style="20" customWidth="1"/>
    <col min="12" max="12" width="16" style="20" customWidth="1"/>
    <col min="13" max="13" width="14.33203125" style="20" customWidth="1"/>
    <col min="14" max="14" width="16.44140625" style="20" customWidth="1"/>
    <col min="15" max="15" width="13.6640625" style="20" hidden="1" customWidth="1"/>
    <col min="16" max="16" width="16.6640625" style="20" hidden="1" customWidth="1"/>
    <col min="17" max="18" width="16.6640625" style="20" customWidth="1"/>
    <col min="19" max="19" width="14.44140625" style="20" customWidth="1"/>
    <col min="20" max="20" width="14.33203125" style="20" customWidth="1"/>
    <col min="21" max="21" width="16.109375" style="20" customWidth="1"/>
    <col min="22" max="23" width="18.44140625" style="20" customWidth="1"/>
    <col min="24" max="24" width="21.44140625" style="20" customWidth="1"/>
    <col min="25" max="25" width="59.33203125" style="20" customWidth="1"/>
    <col min="26" max="26" width="8.77734375" style="20"/>
    <col min="27" max="27" width="20.6640625" style="20" customWidth="1"/>
    <col min="28" max="28" width="21.6640625" style="20" customWidth="1"/>
    <col min="29" max="254" width="8.77734375" style="20"/>
    <col min="255" max="255" width="12.109375" style="20" customWidth="1"/>
    <col min="256" max="256" width="30" style="20" customWidth="1"/>
    <col min="257" max="257" width="24.44140625" style="20" customWidth="1"/>
    <col min="258" max="258" width="17.109375" style="20" customWidth="1"/>
    <col min="259" max="259" width="15.33203125" style="20" customWidth="1"/>
    <col min="260" max="260" width="13.44140625" style="20" customWidth="1"/>
    <col min="261" max="262" width="12.6640625" style="20" customWidth="1"/>
    <col min="263" max="263" width="15" style="20" customWidth="1"/>
    <col min="264" max="264" width="16.6640625" style="20" customWidth="1"/>
    <col min="265" max="265" width="16.109375" style="20" customWidth="1"/>
    <col min="266" max="266" width="15.44140625" style="20" customWidth="1"/>
    <col min="267" max="267" width="15.6640625" style="20" customWidth="1"/>
    <col min="268" max="268" width="19.44140625" style="20" customWidth="1"/>
    <col min="269" max="269" width="15.6640625" style="20" customWidth="1"/>
    <col min="270" max="270" width="14.33203125" style="20" customWidth="1"/>
    <col min="271" max="271" width="15.6640625" style="20" customWidth="1"/>
    <col min="272" max="272" width="17.6640625" style="20" customWidth="1"/>
    <col min="273" max="273" width="19.6640625" style="20" customWidth="1"/>
    <col min="274" max="274" width="14.44140625" style="20" customWidth="1"/>
    <col min="275" max="510" width="8.77734375" style="20"/>
    <col min="511" max="511" width="12.109375" style="20" customWidth="1"/>
    <col min="512" max="512" width="30" style="20" customWidth="1"/>
    <col min="513" max="513" width="24.44140625" style="20" customWidth="1"/>
    <col min="514" max="514" width="17.109375" style="20" customWidth="1"/>
    <col min="515" max="515" width="15.33203125" style="20" customWidth="1"/>
    <col min="516" max="516" width="13.44140625" style="20" customWidth="1"/>
    <col min="517" max="518" width="12.6640625" style="20" customWidth="1"/>
    <col min="519" max="519" width="15" style="20" customWidth="1"/>
    <col min="520" max="520" width="16.6640625" style="20" customWidth="1"/>
    <col min="521" max="521" width="16.109375" style="20" customWidth="1"/>
    <col min="522" max="522" width="15.44140625" style="20" customWidth="1"/>
    <col min="523" max="523" width="15.6640625" style="20" customWidth="1"/>
    <col min="524" max="524" width="19.44140625" style="20" customWidth="1"/>
    <col min="525" max="525" width="15.6640625" style="20" customWidth="1"/>
    <col min="526" max="526" width="14.33203125" style="20" customWidth="1"/>
    <col min="527" max="527" width="15.6640625" style="20" customWidth="1"/>
    <col min="528" max="528" width="17.6640625" style="20" customWidth="1"/>
    <col min="529" max="529" width="19.6640625" style="20" customWidth="1"/>
    <col min="530" max="530" width="14.44140625" style="20" customWidth="1"/>
    <col min="531" max="766" width="8.77734375" style="20"/>
    <col min="767" max="767" width="12.109375" style="20" customWidth="1"/>
    <col min="768" max="768" width="30" style="20" customWidth="1"/>
    <col min="769" max="769" width="24.44140625" style="20" customWidth="1"/>
    <col min="770" max="770" width="17.109375" style="20" customWidth="1"/>
    <col min="771" max="771" width="15.33203125" style="20" customWidth="1"/>
    <col min="772" max="772" width="13.44140625" style="20" customWidth="1"/>
    <col min="773" max="774" width="12.6640625" style="20" customWidth="1"/>
    <col min="775" max="775" width="15" style="20" customWidth="1"/>
    <col min="776" max="776" width="16.6640625" style="20" customWidth="1"/>
    <col min="777" max="777" width="16.109375" style="20" customWidth="1"/>
    <col min="778" max="778" width="15.44140625" style="20" customWidth="1"/>
    <col min="779" max="779" width="15.6640625" style="20" customWidth="1"/>
    <col min="780" max="780" width="19.44140625" style="20" customWidth="1"/>
    <col min="781" max="781" width="15.6640625" style="20" customWidth="1"/>
    <col min="782" max="782" width="14.33203125" style="20" customWidth="1"/>
    <col min="783" max="783" width="15.6640625" style="20" customWidth="1"/>
    <col min="784" max="784" width="17.6640625" style="20" customWidth="1"/>
    <col min="785" max="785" width="19.6640625" style="20" customWidth="1"/>
    <col min="786" max="786" width="14.44140625" style="20" customWidth="1"/>
    <col min="787" max="1022" width="8.77734375" style="20"/>
    <col min="1023" max="1023" width="12.109375" style="20" customWidth="1"/>
    <col min="1024" max="1024" width="30" style="20" customWidth="1"/>
    <col min="1025" max="1025" width="24.44140625" style="20" customWidth="1"/>
    <col min="1026" max="1026" width="17.109375" style="20" customWidth="1"/>
    <col min="1027" max="1027" width="15.33203125" style="20" customWidth="1"/>
    <col min="1028" max="1028" width="13.44140625" style="20" customWidth="1"/>
    <col min="1029" max="1030" width="12.6640625" style="20" customWidth="1"/>
    <col min="1031" max="1031" width="15" style="20" customWidth="1"/>
    <col min="1032" max="1032" width="16.6640625" style="20" customWidth="1"/>
    <col min="1033" max="1033" width="16.109375" style="20" customWidth="1"/>
    <col min="1034" max="1034" width="15.44140625" style="20" customWidth="1"/>
    <col min="1035" max="1035" width="15.6640625" style="20" customWidth="1"/>
    <col min="1036" max="1036" width="19.44140625" style="20" customWidth="1"/>
    <col min="1037" max="1037" width="15.6640625" style="20" customWidth="1"/>
    <col min="1038" max="1038" width="14.33203125" style="20" customWidth="1"/>
    <col min="1039" max="1039" width="15.6640625" style="20" customWidth="1"/>
    <col min="1040" max="1040" width="17.6640625" style="20" customWidth="1"/>
    <col min="1041" max="1041" width="19.6640625" style="20" customWidth="1"/>
    <col min="1042" max="1042" width="14.44140625" style="20" customWidth="1"/>
    <col min="1043" max="1278" width="8.77734375" style="20"/>
    <col min="1279" max="1279" width="12.109375" style="20" customWidth="1"/>
    <col min="1280" max="1280" width="30" style="20" customWidth="1"/>
    <col min="1281" max="1281" width="24.44140625" style="20" customWidth="1"/>
    <col min="1282" max="1282" width="17.109375" style="20" customWidth="1"/>
    <col min="1283" max="1283" width="15.33203125" style="20" customWidth="1"/>
    <col min="1284" max="1284" width="13.44140625" style="20" customWidth="1"/>
    <col min="1285" max="1286" width="12.6640625" style="20" customWidth="1"/>
    <col min="1287" max="1287" width="15" style="20" customWidth="1"/>
    <col min="1288" max="1288" width="16.6640625" style="20" customWidth="1"/>
    <col min="1289" max="1289" width="16.109375" style="20" customWidth="1"/>
    <col min="1290" max="1290" width="15.44140625" style="20" customWidth="1"/>
    <col min="1291" max="1291" width="15.6640625" style="20" customWidth="1"/>
    <col min="1292" max="1292" width="19.44140625" style="20" customWidth="1"/>
    <col min="1293" max="1293" width="15.6640625" style="20" customWidth="1"/>
    <col min="1294" max="1294" width="14.33203125" style="20" customWidth="1"/>
    <col min="1295" max="1295" width="15.6640625" style="20" customWidth="1"/>
    <col min="1296" max="1296" width="17.6640625" style="20" customWidth="1"/>
    <col min="1297" max="1297" width="19.6640625" style="20" customWidth="1"/>
    <col min="1298" max="1298" width="14.44140625" style="20" customWidth="1"/>
    <col min="1299" max="1534" width="8.77734375" style="20"/>
    <col min="1535" max="1535" width="12.109375" style="20" customWidth="1"/>
    <col min="1536" max="1536" width="30" style="20" customWidth="1"/>
    <col min="1537" max="1537" width="24.44140625" style="20" customWidth="1"/>
    <col min="1538" max="1538" width="17.109375" style="20" customWidth="1"/>
    <col min="1539" max="1539" width="15.33203125" style="20" customWidth="1"/>
    <col min="1540" max="1540" width="13.44140625" style="20" customWidth="1"/>
    <col min="1541" max="1542" width="12.6640625" style="20" customWidth="1"/>
    <col min="1543" max="1543" width="15" style="20" customWidth="1"/>
    <col min="1544" max="1544" width="16.6640625" style="20" customWidth="1"/>
    <col min="1545" max="1545" width="16.109375" style="20" customWidth="1"/>
    <col min="1546" max="1546" width="15.44140625" style="20" customWidth="1"/>
    <col min="1547" max="1547" width="15.6640625" style="20" customWidth="1"/>
    <col min="1548" max="1548" width="19.44140625" style="20" customWidth="1"/>
    <col min="1549" max="1549" width="15.6640625" style="20" customWidth="1"/>
    <col min="1550" max="1550" width="14.33203125" style="20" customWidth="1"/>
    <col min="1551" max="1551" width="15.6640625" style="20" customWidth="1"/>
    <col min="1552" max="1552" width="17.6640625" style="20" customWidth="1"/>
    <col min="1553" max="1553" width="19.6640625" style="20" customWidth="1"/>
    <col min="1554" max="1554" width="14.44140625" style="20" customWidth="1"/>
    <col min="1555" max="1790" width="8.77734375" style="20"/>
    <col min="1791" max="1791" width="12.109375" style="20" customWidth="1"/>
    <col min="1792" max="1792" width="30" style="20" customWidth="1"/>
    <col min="1793" max="1793" width="24.44140625" style="20" customWidth="1"/>
    <col min="1794" max="1794" width="17.109375" style="20" customWidth="1"/>
    <col min="1795" max="1795" width="15.33203125" style="20" customWidth="1"/>
    <col min="1796" max="1796" width="13.44140625" style="20" customWidth="1"/>
    <col min="1797" max="1798" width="12.6640625" style="20" customWidth="1"/>
    <col min="1799" max="1799" width="15" style="20" customWidth="1"/>
    <col min="1800" max="1800" width="16.6640625" style="20" customWidth="1"/>
    <col min="1801" max="1801" width="16.109375" style="20" customWidth="1"/>
    <col min="1802" max="1802" width="15.44140625" style="20" customWidth="1"/>
    <col min="1803" max="1803" width="15.6640625" style="20" customWidth="1"/>
    <col min="1804" max="1804" width="19.44140625" style="20" customWidth="1"/>
    <col min="1805" max="1805" width="15.6640625" style="20" customWidth="1"/>
    <col min="1806" max="1806" width="14.33203125" style="20" customWidth="1"/>
    <col min="1807" max="1807" width="15.6640625" style="20" customWidth="1"/>
    <col min="1808" max="1808" width="17.6640625" style="20" customWidth="1"/>
    <col min="1809" max="1809" width="19.6640625" style="20" customWidth="1"/>
    <col min="1810" max="1810" width="14.44140625" style="20" customWidth="1"/>
    <col min="1811" max="2046" width="8.77734375" style="20"/>
    <col min="2047" max="2047" width="12.109375" style="20" customWidth="1"/>
    <col min="2048" max="2048" width="30" style="20" customWidth="1"/>
    <col min="2049" max="2049" width="24.44140625" style="20" customWidth="1"/>
    <col min="2050" max="2050" width="17.109375" style="20" customWidth="1"/>
    <col min="2051" max="2051" width="15.33203125" style="20" customWidth="1"/>
    <col min="2052" max="2052" width="13.44140625" style="20" customWidth="1"/>
    <col min="2053" max="2054" width="12.6640625" style="20" customWidth="1"/>
    <col min="2055" max="2055" width="15" style="20" customWidth="1"/>
    <col min="2056" max="2056" width="16.6640625" style="20" customWidth="1"/>
    <col min="2057" max="2057" width="16.109375" style="20" customWidth="1"/>
    <col min="2058" max="2058" width="15.44140625" style="20" customWidth="1"/>
    <col min="2059" max="2059" width="15.6640625" style="20" customWidth="1"/>
    <col min="2060" max="2060" width="19.44140625" style="20" customWidth="1"/>
    <col min="2061" max="2061" width="15.6640625" style="20" customWidth="1"/>
    <col min="2062" max="2062" width="14.33203125" style="20" customWidth="1"/>
    <col min="2063" max="2063" width="15.6640625" style="20" customWidth="1"/>
    <col min="2064" max="2064" width="17.6640625" style="20" customWidth="1"/>
    <col min="2065" max="2065" width="19.6640625" style="20" customWidth="1"/>
    <col min="2066" max="2066" width="14.44140625" style="20" customWidth="1"/>
    <col min="2067" max="2302" width="8.77734375" style="20"/>
    <col min="2303" max="2303" width="12.109375" style="20" customWidth="1"/>
    <col min="2304" max="2304" width="30" style="20" customWidth="1"/>
    <col min="2305" max="2305" width="24.44140625" style="20" customWidth="1"/>
    <col min="2306" max="2306" width="17.109375" style="20" customWidth="1"/>
    <col min="2307" max="2307" width="15.33203125" style="20" customWidth="1"/>
    <col min="2308" max="2308" width="13.44140625" style="20" customWidth="1"/>
    <col min="2309" max="2310" width="12.6640625" style="20" customWidth="1"/>
    <col min="2311" max="2311" width="15" style="20" customWidth="1"/>
    <col min="2312" max="2312" width="16.6640625" style="20" customWidth="1"/>
    <col min="2313" max="2313" width="16.109375" style="20" customWidth="1"/>
    <col min="2314" max="2314" width="15.44140625" style="20" customWidth="1"/>
    <col min="2315" max="2315" width="15.6640625" style="20" customWidth="1"/>
    <col min="2316" max="2316" width="19.44140625" style="20" customWidth="1"/>
    <col min="2317" max="2317" width="15.6640625" style="20" customWidth="1"/>
    <col min="2318" max="2318" width="14.33203125" style="20" customWidth="1"/>
    <col min="2319" max="2319" width="15.6640625" style="20" customWidth="1"/>
    <col min="2320" max="2320" width="17.6640625" style="20" customWidth="1"/>
    <col min="2321" max="2321" width="19.6640625" style="20" customWidth="1"/>
    <col min="2322" max="2322" width="14.44140625" style="20" customWidth="1"/>
    <col min="2323" max="2558" width="8.77734375" style="20"/>
    <col min="2559" max="2559" width="12.109375" style="20" customWidth="1"/>
    <col min="2560" max="2560" width="30" style="20" customWidth="1"/>
    <col min="2561" max="2561" width="24.44140625" style="20" customWidth="1"/>
    <col min="2562" max="2562" width="17.109375" style="20" customWidth="1"/>
    <col min="2563" max="2563" width="15.33203125" style="20" customWidth="1"/>
    <col min="2564" max="2564" width="13.44140625" style="20" customWidth="1"/>
    <col min="2565" max="2566" width="12.6640625" style="20" customWidth="1"/>
    <col min="2567" max="2567" width="15" style="20" customWidth="1"/>
    <col min="2568" max="2568" width="16.6640625" style="20" customWidth="1"/>
    <col min="2569" max="2569" width="16.109375" style="20" customWidth="1"/>
    <col min="2570" max="2570" width="15.44140625" style="20" customWidth="1"/>
    <col min="2571" max="2571" width="15.6640625" style="20" customWidth="1"/>
    <col min="2572" max="2572" width="19.44140625" style="20" customWidth="1"/>
    <col min="2573" max="2573" width="15.6640625" style="20" customWidth="1"/>
    <col min="2574" max="2574" width="14.33203125" style="20" customWidth="1"/>
    <col min="2575" max="2575" width="15.6640625" style="20" customWidth="1"/>
    <col min="2576" max="2576" width="17.6640625" style="20" customWidth="1"/>
    <col min="2577" max="2577" width="19.6640625" style="20" customWidth="1"/>
    <col min="2578" max="2578" width="14.44140625" style="20" customWidth="1"/>
    <col min="2579" max="2814" width="8.77734375" style="20"/>
    <col min="2815" max="2815" width="12.109375" style="20" customWidth="1"/>
    <col min="2816" max="2816" width="30" style="20" customWidth="1"/>
    <col min="2817" max="2817" width="24.44140625" style="20" customWidth="1"/>
    <col min="2818" max="2818" width="17.109375" style="20" customWidth="1"/>
    <col min="2819" max="2819" width="15.33203125" style="20" customWidth="1"/>
    <col min="2820" max="2820" width="13.44140625" style="20" customWidth="1"/>
    <col min="2821" max="2822" width="12.6640625" style="20" customWidth="1"/>
    <col min="2823" max="2823" width="15" style="20" customWidth="1"/>
    <col min="2824" max="2824" width="16.6640625" style="20" customWidth="1"/>
    <col min="2825" max="2825" width="16.109375" style="20" customWidth="1"/>
    <col min="2826" max="2826" width="15.44140625" style="20" customWidth="1"/>
    <col min="2827" max="2827" width="15.6640625" style="20" customWidth="1"/>
    <col min="2828" max="2828" width="19.44140625" style="20" customWidth="1"/>
    <col min="2829" max="2829" width="15.6640625" style="20" customWidth="1"/>
    <col min="2830" max="2830" width="14.33203125" style="20" customWidth="1"/>
    <col min="2831" max="2831" width="15.6640625" style="20" customWidth="1"/>
    <col min="2832" max="2832" width="17.6640625" style="20" customWidth="1"/>
    <col min="2833" max="2833" width="19.6640625" style="20" customWidth="1"/>
    <col min="2834" max="2834" width="14.44140625" style="20" customWidth="1"/>
    <col min="2835" max="3070" width="8.77734375" style="20"/>
    <col min="3071" max="3071" width="12.109375" style="20" customWidth="1"/>
    <col min="3072" max="3072" width="30" style="20" customWidth="1"/>
    <col min="3073" max="3073" width="24.44140625" style="20" customWidth="1"/>
    <col min="3074" max="3074" width="17.109375" style="20" customWidth="1"/>
    <col min="3075" max="3075" width="15.33203125" style="20" customWidth="1"/>
    <col min="3076" max="3076" width="13.44140625" style="20" customWidth="1"/>
    <col min="3077" max="3078" width="12.6640625" style="20" customWidth="1"/>
    <col min="3079" max="3079" width="15" style="20" customWidth="1"/>
    <col min="3080" max="3080" width="16.6640625" style="20" customWidth="1"/>
    <col min="3081" max="3081" width="16.109375" style="20" customWidth="1"/>
    <col min="3082" max="3082" width="15.44140625" style="20" customWidth="1"/>
    <col min="3083" max="3083" width="15.6640625" style="20" customWidth="1"/>
    <col min="3084" max="3084" width="19.44140625" style="20" customWidth="1"/>
    <col min="3085" max="3085" width="15.6640625" style="20" customWidth="1"/>
    <col min="3086" max="3086" width="14.33203125" style="20" customWidth="1"/>
    <col min="3087" max="3087" width="15.6640625" style="20" customWidth="1"/>
    <col min="3088" max="3088" width="17.6640625" style="20" customWidth="1"/>
    <col min="3089" max="3089" width="19.6640625" style="20" customWidth="1"/>
    <col min="3090" max="3090" width="14.44140625" style="20" customWidth="1"/>
    <col min="3091" max="3326" width="8.77734375" style="20"/>
    <col min="3327" max="3327" width="12.109375" style="20" customWidth="1"/>
    <col min="3328" max="3328" width="30" style="20" customWidth="1"/>
    <col min="3329" max="3329" width="24.44140625" style="20" customWidth="1"/>
    <col min="3330" max="3330" width="17.109375" style="20" customWidth="1"/>
    <col min="3331" max="3331" width="15.33203125" style="20" customWidth="1"/>
    <col min="3332" max="3332" width="13.44140625" style="20" customWidth="1"/>
    <col min="3333" max="3334" width="12.6640625" style="20" customWidth="1"/>
    <col min="3335" max="3335" width="15" style="20" customWidth="1"/>
    <col min="3336" max="3336" width="16.6640625" style="20" customWidth="1"/>
    <col min="3337" max="3337" width="16.109375" style="20" customWidth="1"/>
    <col min="3338" max="3338" width="15.44140625" style="20" customWidth="1"/>
    <col min="3339" max="3339" width="15.6640625" style="20" customWidth="1"/>
    <col min="3340" max="3340" width="19.44140625" style="20" customWidth="1"/>
    <col min="3341" max="3341" width="15.6640625" style="20" customWidth="1"/>
    <col min="3342" max="3342" width="14.33203125" style="20" customWidth="1"/>
    <col min="3343" max="3343" width="15.6640625" style="20" customWidth="1"/>
    <col min="3344" max="3344" width="17.6640625" style="20" customWidth="1"/>
    <col min="3345" max="3345" width="19.6640625" style="20" customWidth="1"/>
    <col min="3346" max="3346" width="14.44140625" style="20" customWidth="1"/>
    <col min="3347" max="3582" width="8.77734375" style="20"/>
    <col min="3583" max="3583" width="12.109375" style="20" customWidth="1"/>
    <col min="3584" max="3584" width="30" style="20" customWidth="1"/>
    <col min="3585" max="3585" width="24.44140625" style="20" customWidth="1"/>
    <col min="3586" max="3586" width="17.109375" style="20" customWidth="1"/>
    <col min="3587" max="3587" width="15.33203125" style="20" customWidth="1"/>
    <col min="3588" max="3588" width="13.44140625" style="20" customWidth="1"/>
    <col min="3589" max="3590" width="12.6640625" style="20" customWidth="1"/>
    <col min="3591" max="3591" width="15" style="20" customWidth="1"/>
    <col min="3592" max="3592" width="16.6640625" style="20" customWidth="1"/>
    <col min="3593" max="3593" width="16.109375" style="20" customWidth="1"/>
    <col min="3594" max="3594" width="15.44140625" style="20" customWidth="1"/>
    <col min="3595" max="3595" width="15.6640625" style="20" customWidth="1"/>
    <col min="3596" max="3596" width="19.44140625" style="20" customWidth="1"/>
    <col min="3597" max="3597" width="15.6640625" style="20" customWidth="1"/>
    <col min="3598" max="3598" width="14.33203125" style="20" customWidth="1"/>
    <col min="3599" max="3599" width="15.6640625" style="20" customWidth="1"/>
    <col min="3600" max="3600" width="17.6640625" style="20" customWidth="1"/>
    <col min="3601" max="3601" width="19.6640625" style="20" customWidth="1"/>
    <col min="3602" max="3602" width="14.44140625" style="20" customWidth="1"/>
    <col min="3603" max="3838" width="8.77734375" style="20"/>
    <col min="3839" max="3839" width="12.109375" style="20" customWidth="1"/>
    <col min="3840" max="3840" width="30" style="20" customWidth="1"/>
    <col min="3841" max="3841" width="24.44140625" style="20" customWidth="1"/>
    <col min="3842" max="3842" width="17.109375" style="20" customWidth="1"/>
    <col min="3843" max="3843" width="15.33203125" style="20" customWidth="1"/>
    <col min="3844" max="3844" width="13.44140625" style="20" customWidth="1"/>
    <col min="3845" max="3846" width="12.6640625" style="20" customWidth="1"/>
    <col min="3847" max="3847" width="15" style="20" customWidth="1"/>
    <col min="3848" max="3848" width="16.6640625" style="20" customWidth="1"/>
    <col min="3849" max="3849" width="16.109375" style="20" customWidth="1"/>
    <col min="3850" max="3850" width="15.44140625" style="20" customWidth="1"/>
    <col min="3851" max="3851" width="15.6640625" style="20" customWidth="1"/>
    <col min="3852" max="3852" width="19.44140625" style="20" customWidth="1"/>
    <col min="3853" max="3853" width="15.6640625" style="20" customWidth="1"/>
    <col min="3854" max="3854" width="14.33203125" style="20" customWidth="1"/>
    <col min="3855" max="3855" width="15.6640625" style="20" customWidth="1"/>
    <col min="3856" max="3856" width="17.6640625" style="20" customWidth="1"/>
    <col min="3857" max="3857" width="19.6640625" style="20" customWidth="1"/>
    <col min="3858" max="3858" width="14.44140625" style="20" customWidth="1"/>
    <col min="3859" max="4094" width="8.77734375" style="20"/>
    <col min="4095" max="4095" width="12.109375" style="20" customWidth="1"/>
    <col min="4096" max="4096" width="30" style="20" customWidth="1"/>
    <col min="4097" max="4097" width="24.44140625" style="20" customWidth="1"/>
    <col min="4098" max="4098" width="17.109375" style="20" customWidth="1"/>
    <col min="4099" max="4099" width="15.33203125" style="20" customWidth="1"/>
    <col min="4100" max="4100" width="13.44140625" style="20" customWidth="1"/>
    <col min="4101" max="4102" width="12.6640625" style="20" customWidth="1"/>
    <col min="4103" max="4103" width="15" style="20" customWidth="1"/>
    <col min="4104" max="4104" width="16.6640625" style="20" customWidth="1"/>
    <col min="4105" max="4105" width="16.109375" style="20" customWidth="1"/>
    <col min="4106" max="4106" width="15.44140625" style="20" customWidth="1"/>
    <col min="4107" max="4107" width="15.6640625" style="20" customWidth="1"/>
    <col min="4108" max="4108" width="19.44140625" style="20" customWidth="1"/>
    <col min="4109" max="4109" width="15.6640625" style="20" customWidth="1"/>
    <col min="4110" max="4110" width="14.33203125" style="20" customWidth="1"/>
    <col min="4111" max="4111" width="15.6640625" style="20" customWidth="1"/>
    <col min="4112" max="4112" width="17.6640625" style="20" customWidth="1"/>
    <col min="4113" max="4113" width="19.6640625" style="20" customWidth="1"/>
    <col min="4114" max="4114" width="14.44140625" style="20" customWidth="1"/>
    <col min="4115" max="4350" width="8.77734375" style="20"/>
    <col min="4351" max="4351" width="12.109375" style="20" customWidth="1"/>
    <col min="4352" max="4352" width="30" style="20" customWidth="1"/>
    <col min="4353" max="4353" width="24.44140625" style="20" customWidth="1"/>
    <col min="4354" max="4354" width="17.109375" style="20" customWidth="1"/>
    <col min="4355" max="4355" width="15.33203125" style="20" customWidth="1"/>
    <col min="4356" max="4356" width="13.44140625" style="20" customWidth="1"/>
    <col min="4357" max="4358" width="12.6640625" style="20" customWidth="1"/>
    <col min="4359" max="4359" width="15" style="20" customWidth="1"/>
    <col min="4360" max="4360" width="16.6640625" style="20" customWidth="1"/>
    <col min="4361" max="4361" width="16.109375" style="20" customWidth="1"/>
    <col min="4362" max="4362" width="15.44140625" style="20" customWidth="1"/>
    <col min="4363" max="4363" width="15.6640625" style="20" customWidth="1"/>
    <col min="4364" max="4364" width="19.44140625" style="20" customWidth="1"/>
    <col min="4365" max="4365" width="15.6640625" style="20" customWidth="1"/>
    <col min="4366" max="4366" width="14.33203125" style="20" customWidth="1"/>
    <col min="4367" max="4367" width="15.6640625" style="20" customWidth="1"/>
    <col min="4368" max="4368" width="17.6640625" style="20" customWidth="1"/>
    <col min="4369" max="4369" width="19.6640625" style="20" customWidth="1"/>
    <col min="4370" max="4370" width="14.44140625" style="20" customWidth="1"/>
    <col min="4371" max="4606" width="8.77734375" style="20"/>
    <col min="4607" max="4607" width="12.109375" style="20" customWidth="1"/>
    <col min="4608" max="4608" width="30" style="20" customWidth="1"/>
    <col min="4609" max="4609" width="24.44140625" style="20" customWidth="1"/>
    <col min="4610" max="4610" width="17.109375" style="20" customWidth="1"/>
    <col min="4611" max="4611" width="15.33203125" style="20" customWidth="1"/>
    <col min="4612" max="4612" width="13.44140625" style="20" customWidth="1"/>
    <col min="4613" max="4614" width="12.6640625" style="20" customWidth="1"/>
    <col min="4615" max="4615" width="15" style="20" customWidth="1"/>
    <col min="4616" max="4616" width="16.6640625" style="20" customWidth="1"/>
    <col min="4617" max="4617" width="16.109375" style="20" customWidth="1"/>
    <col min="4618" max="4618" width="15.44140625" style="20" customWidth="1"/>
    <col min="4619" max="4619" width="15.6640625" style="20" customWidth="1"/>
    <col min="4620" max="4620" width="19.44140625" style="20" customWidth="1"/>
    <col min="4621" max="4621" width="15.6640625" style="20" customWidth="1"/>
    <col min="4622" max="4622" width="14.33203125" style="20" customWidth="1"/>
    <col min="4623" max="4623" width="15.6640625" style="20" customWidth="1"/>
    <col min="4624" max="4624" width="17.6640625" style="20" customWidth="1"/>
    <col min="4625" max="4625" width="19.6640625" style="20" customWidth="1"/>
    <col min="4626" max="4626" width="14.44140625" style="20" customWidth="1"/>
    <col min="4627" max="4862" width="8.77734375" style="20"/>
    <col min="4863" max="4863" width="12.109375" style="20" customWidth="1"/>
    <col min="4864" max="4864" width="30" style="20" customWidth="1"/>
    <col min="4865" max="4865" width="24.44140625" style="20" customWidth="1"/>
    <col min="4866" max="4866" width="17.109375" style="20" customWidth="1"/>
    <col min="4867" max="4867" width="15.33203125" style="20" customWidth="1"/>
    <col min="4868" max="4868" width="13.44140625" style="20" customWidth="1"/>
    <col min="4869" max="4870" width="12.6640625" style="20" customWidth="1"/>
    <col min="4871" max="4871" width="15" style="20" customWidth="1"/>
    <col min="4872" max="4872" width="16.6640625" style="20" customWidth="1"/>
    <col min="4873" max="4873" width="16.109375" style="20" customWidth="1"/>
    <col min="4874" max="4874" width="15.44140625" style="20" customWidth="1"/>
    <col min="4875" max="4875" width="15.6640625" style="20" customWidth="1"/>
    <col min="4876" max="4876" width="19.44140625" style="20" customWidth="1"/>
    <col min="4877" max="4877" width="15.6640625" style="20" customWidth="1"/>
    <col min="4878" max="4878" width="14.33203125" style="20" customWidth="1"/>
    <col min="4879" max="4879" width="15.6640625" style="20" customWidth="1"/>
    <col min="4880" max="4880" width="17.6640625" style="20" customWidth="1"/>
    <col min="4881" max="4881" width="19.6640625" style="20" customWidth="1"/>
    <col min="4882" max="4882" width="14.44140625" style="20" customWidth="1"/>
    <col min="4883" max="5118" width="8.77734375" style="20"/>
    <col min="5119" max="5119" width="12.109375" style="20" customWidth="1"/>
    <col min="5120" max="5120" width="30" style="20" customWidth="1"/>
    <col min="5121" max="5121" width="24.44140625" style="20" customWidth="1"/>
    <col min="5122" max="5122" width="17.109375" style="20" customWidth="1"/>
    <col min="5123" max="5123" width="15.33203125" style="20" customWidth="1"/>
    <col min="5124" max="5124" width="13.44140625" style="20" customWidth="1"/>
    <col min="5125" max="5126" width="12.6640625" style="20" customWidth="1"/>
    <col min="5127" max="5127" width="15" style="20" customWidth="1"/>
    <col min="5128" max="5128" width="16.6640625" style="20" customWidth="1"/>
    <col min="5129" max="5129" width="16.109375" style="20" customWidth="1"/>
    <col min="5130" max="5130" width="15.44140625" style="20" customWidth="1"/>
    <col min="5131" max="5131" width="15.6640625" style="20" customWidth="1"/>
    <col min="5132" max="5132" width="19.44140625" style="20" customWidth="1"/>
    <col min="5133" max="5133" width="15.6640625" style="20" customWidth="1"/>
    <col min="5134" max="5134" width="14.33203125" style="20" customWidth="1"/>
    <col min="5135" max="5135" width="15.6640625" style="20" customWidth="1"/>
    <col min="5136" max="5136" width="17.6640625" style="20" customWidth="1"/>
    <col min="5137" max="5137" width="19.6640625" style="20" customWidth="1"/>
    <col min="5138" max="5138" width="14.44140625" style="20" customWidth="1"/>
    <col min="5139" max="5374" width="8.77734375" style="20"/>
    <col min="5375" max="5375" width="12.109375" style="20" customWidth="1"/>
    <col min="5376" max="5376" width="30" style="20" customWidth="1"/>
    <col min="5377" max="5377" width="24.44140625" style="20" customWidth="1"/>
    <col min="5378" max="5378" width="17.109375" style="20" customWidth="1"/>
    <col min="5379" max="5379" width="15.33203125" style="20" customWidth="1"/>
    <col min="5380" max="5380" width="13.44140625" style="20" customWidth="1"/>
    <col min="5381" max="5382" width="12.6640625" style="20" customWidth="1"/>
    <col min="5383" max="5383" width="15" style="20" customWidth="1"/>
    <col min="5384" max="5384" width="16.6640625" style="20" customWidth="1"/>
    <col min="5385" max="5385" width="16.109375" style="20" customWidth="1"/>
    <col min="5386" max="5386" width="15.44140625" style="20" customWidth="1"/>
    <col min="5387" max="5387" width="15.6640625" style="20" customWidth="1"/>
    <col min="5388" max="5388" width="19.44140625" style="20" customWidth="1"/>
    <col min="5389" max="5389" width="15.6640625" style="20" customWidth="1"/>
    <col min="5390" max="5390" width="14.33203125" style="20" customWidth="1"/>
    <col min="5391" max="5391" width="15.6640625" style="20" customWidth="1"/>
    <col min="5392" max="5392" width="17.6640625" style="20" customWidth="1"/>
    <col min="5393" max="5393" width="19.6640625" style="20" customWidth="1"/>
    <col min="5394" max="5394" width="14.44140625" style="20" customWidth="1"/>
    <col min="5395" max="5630" width="8.77734375" style="20"/>
    <col min="5631" max="5631" width="12.109375" style="20" customWidth="1"/>
    <col min="5632" max="5632" width="30" style="20" customWidth="1"/>
    <col min="5633" max="5633" width="24.44140625" style="20" customWidth="1"/>
    <col min="5634" max="5634" width="17.109375" style="20" customWidth="1"/>
    <col min="5635" max="5635" width="15.33203125" style="20" customWidth="1"/>
    <col min="5636" max="5636" width="13.44140625" style="20" customWidth="1"/>
    <col min="5637" max="5638" width="12.6640625" style="20" customWidth="1"/>
    <col min="5639" max="5639" width="15" style="20" customWidth="1"/>
    <col min="5640" max="5640" width="16.6640625" style="20" customWidth="1"/>
    <col min="5641" max="5641" width="16.109375" style="20" customWidth="1"/>
    <col min="5642" max="5642" width="15.44140625" style="20" customWidth="1"/>
    <col min="5643" max="5643" width="15.6640625" style="20" customWidth="1"/>
    <col min="5644" max="5644" width="19.44140625" style="20" customWidth="1"/>
    <col min="5645" max="5645" width="15.6640625" style="20" customWidth="1"/>
    <col min="5646" max="5646" width="14.33203125" style="20" customWidth="1"/>
    <col min="5647" max="5647" width="15.6640625" style="20" customWidth="1"/>
    <col min="5648" max="5648" width="17.6640625" style="20" customWidth="1"/>
    <col min="5649" max="5649" width="19.6640625" style="20" customWidth="1"/>
    <col min="5650" max="5650" width="14.44140625" style="20" customWidth="1"/>
    <col min="5651" max="5886" width="8.77734375" style="20"/>
    <col min="5887" max="5887" width="12.109375" style="20" customWidth="1"/>
    <col min="5888" max="5888" width="30" style="20" customWidth="1"/>
    <col min="5889" max="5889" width="24.44140625" style="20" customWidth="1"/>
    <col min="5890" max="5890" width="17.109375" style="20" customWidth="1"/>
    <col min="5891" max="5891" width="15.33203125" style="20" customWidth="1"/>
    <col min="5892" max="5892" width="13.44140625" style="20" customWidth="1"/>
    <col min="5893" max="5894" width="12.6640625" style="20" customWidth="1"/>
    <col min="5895" max="5895" width="15" style="20" customWidth="1"/>
    <col min="5896" max="5896" width="16.6640625" style="20" customWidth="1"/>
    <col min="5897" max="5897" width="16.109375" style="20" customWidth="1"/>
    <col min="5898" max="5898" width="15.44140625" style="20" customWidth="1"/>
    <col min="5899" max="5899" width="15.6640625" style="20" customWidth="1"/>
    <col min="5900" max="5900" width="19.44140625" style="20" customWidth="1"/>
    <col min="5901" max="5901" width="15.6640625" style="20" customWidth="1"/>
    <col min="5902" max="5902" width="14.33203125" style="20" customWidth="1"/>
    <col min="5903" max="5903" width="15.6640625" style="20" customWidth="1"/>
    <col min="5904" max="5904" width="17.6640625" style="20" customWidth="1"/>
    <col min="5905" max="5905" width="19.6640625" style="20" customWidth="1"/>
    <col min="5906" max="5906" width="14.44140625" style="20" customWidth="1"/>
    <col min="5907" max="6142" width="8.77734375" style="20"/>
    <col min="6143" max="6143" width="12.109375" style="20" customWidth="1"/>
    <col min="6144" max="6144" width="30" style="20" customWidth="1"/>
    <col min="6145" max="6145" width="24.44140625" style="20" customWidth="1"/>
    <col min="6146" max="6146" width="17.109375" style="20" customWidth="1"/>
    <col min="6147" max="6147" width="15.33203125" style="20" customWidth="1"/>
    <col min="6148" max="6148" width="13.44140625" style="20" customWidth="1"/>
    <col min="6149" max="6150" width="12.6640625" style="20" customWidth="1"/>
    <col min="6151" max="6151" width="15" style="20" customWidth="1"/>
    <col min="6152" max="6152" width="16.6640625" style="20" customWidth="1"/>
    <col min="6153" max="6153" width="16.109375" style="20" customWidth="1"/>
    <col min="6154" max="6154" width="15.44140625" style="20" customWidth="1"/>
    <col min="6155" max="6155" width="15.6640625" style="20" customWidth="1"/>
    <col min="6156" max="6156" width="19.44140625" style="20" customWidth="1"/>
    <col min="6157" max="6157" width="15.6640625" style="20" customWidth="1"/>
    <col min="6158" max="6158" width="14.33203125" style="20" customWidth="1"/>
    <col min="6159" max="6159" width="15.6640625" style="20" customWidth="1"/>
    <col min="6160" max="6160" width="17.6640625" style="20" customWidth="1"/>
    <col min="6161" max="6161" width="19.6640625" style="20" customWidth="1"/>
    <col min="6162" max="6162" width="14.44140625" style="20" customWidth="1"/>
    <col min="6163" max="6398" width="8.77734375" style="20"/>
    <col min="6399" max="6399" width="12.109375" style="20" customWidth="1"/>
    <col min="6400" max="6400" width="30" style="20" customWidth="1"/>
    <col min="6401" max="6401" width="24.44140625" style="20" customWidth="1"/>
    <col min="6402" max="6402" width="17.109375" style="20" customWidth="1"/>
    <col min="6403" max="6403" width="15.33203125" style="20" customWidth="1"/>
    <col min="6404" max="6404" width="13.44140625" style="20" customWidth="1"/>
    <col min="6405" max="6406" width="12.6640625" style="20" customWidth="1"/>
    <col min="6407" max="6407" width="15" style="20" customWidth="1"/>
    <col min="6408" max="6408" width="16.6640625" style="20" customWidth="1"/>
    <col min="6409" max="6409" width="16.109375" style="20" customWidth="1"/>
    <col min="6410" max="6410" width="15.44140625" style="20" customWidth="1"/>
    <col min="6411" max="6411" width="15.6640625" style="20" customWidth="1"/>
    <col min="6412" max="6412" width="19.44140625" style="20" customWidth="1"/>
    <col min="6413" max="6413" width="15.6640625" style="20" customWidth="1"/>
    <col min="6414" max="6414" width="14.33203125" style="20" customWidth="1"/>
    <col min="6415" max="6415" width="15.6640625" style="20" customWidth="1"/>
    <col min="6416" max="6416" width="17.6640625" style="20" customWidth="1"/>
    <col min="6417" max="6417" width="19.6640625" style="20" customWidth="1"/>
    <col min="6418" max="6418" width="14.44140625" style="20" customWidth="1"/>
    <col min="6419" max="6654" width="8.77734375" style="20"/>
    <col min="6655" max="6655" width="12.109375" style="20" customWidth="1"/>
    <col min="6656" max="6656" width="30" style="20" customWidth="1"/>
    <col min="6657" max="6657" width="24.44140625" style="20" customWidth="1"/>
    <col min="6658" max="6658" width="17.109375" style="20" customWidth="1"/>
    <col min="6659" max="6659" width="15.33203125" style="20" customWidth="1"/>
    <col min="6660" max="6660" width="13.44140625" style="20" customWidth="1"/>
    <col min="6661" max="6662" width="12.6640625" style="20" customWidth="1"/>
    <col min="6663" max="6663" width="15" style="20" customWidth="1"/>
    <col min="6664" max="6664" width="16.6640625" style="20" customWidth="1"/>
    <col min="6665" max="6665" width="16.109375" style="20" customWidth="1"/>
    <col min="6666" max="6666" width="15.44140625" style="20" customWidth="1"/>
    <col min="6667" max="6667" width="15.6640625" style="20" customWidth="1"/>
    <col min="6668" max="6668" width="19.44140625" style="20" customWidth="1"/>
    <col min="6669" max="6669" width="15.6640625" style="20" customWidth="1"/>
    <col min="6670" max="6670" width="14.33203125" style="20" customWidth="1"/>
    <col min="6671" max="6671" width="15.6640625" style="20" customWidth="1"/>
    <col min="6672" max="6672" width="17.6640625" style="20" customWidth="1"/>
    <col min="6673" max="6673" width="19.6640625" style="20" customWidth="1"/>
    <col min="6674" max="6674" width="14.44140625" style="20" customWidth="1"/>
    <col min="6675" max="6910" width="8.77734375" style="20"/>
    <col min="6911" max="6911" width="12.109375" style="20" customWidth="1"/>
    <col min="6912" max="6912" width="30" style="20" customWidth="1"/>
    <col min="6913" max="6913" width="24.44140625" style="20" customWidth="1"/>
    <col min="6914" max="6914" width="17.109375" style="20" customWidth="1"/>
    <col min="6915" max="6915" width="15.33203125" style="20" customWidth="1"/>
    <col min="6916" max="6916" width="13.44140625" style="20" customWidth="1"/>
    <col min="6917" max="6918" width="12.6640625" style="20" customWidth="1"/>
    <col min="6919" max="6919" width="15" style="20" customWidth="1"/>
    <col min="6920" max="6920" width="16.6640625" style="20" customWidth="1"/>
    <col min="6921" max="6921" width="16.109375" style="20" customWidth="1"/>
    <col min="6922" max="6922" width="15.44140625" style="20" customWidth="1"/>
    <col min="6923" max="6923" width="15.6640625" style="20" customWidth="1"/>
    <col min="6924" max="6924" width="19.44140625" style="20" customWidth="1"/>
    <col min="6925" max="6925" width="15.6640625" style="20" customWidth="1"/>
    <col min="6926" max="6926" width="14.33203125" style="20" customWidth="1"/>
    <col min="6927" max="6927" width="15.6640625" style="20" customWidth="1"/>
    <col min="6928" max="6928" width="17.6640625" style="20" customWidth="1"/>
    <col min="6929" max="6929" width="19.6640625" style="20" customWidth="1"/>
    <col min="6930" max="6930" width="14.44140625" style="20" customWidth="1"/>
    <col min="6931" max="7166" width="8.77734375" style="20"/>
    <col min="7167" max="7167" width="12.109375" style="20" customWidth="1"/>
    <col min="7168" max="7168" width="30" style="20" customWidth="1"/>
    <col min="7169" max="7169" width="24.44140625" style="20" customWidth="1"/>
    <col min="7170" max="7170" width="17.109375" style="20" customWidth="1"/>
    <col min="7171" max="7171" width="15.33203125" style="20" customWidth="1"/>
    <col min="7172" max="7172" width="13.44140625" style="20" customWidth="1"/>
    <col min="7173" max="7174" width="12.6640625" style="20" customWidth="1"/>
    <col min="7175" max="7175" width="15" style="20" customWidth="1"/>
    <col min="7176" max="7176" width="16.6640625" style="20" customWidth="1"/>
    <col min="7177" max="7177" width="16.109375" style="20" customWidth="1"/>
    <col min="7178" max="7178" width="15.44140625" style="20" customWidth="1"/>
    <col min="7179" max="7179" width="15.6640625" style="20" customWidth="1"/>
    <col min="7180" max="7180" width="19.44140625" style="20" customWidth="1"/>
    <col min="7181" max="7181" width="15.6640625" style="20" customWidth="1"/>
    <col min="7182" max="7182" width="14.33203125" style="20" customWidth="1"/>
    <col min="7183" max="7183" width="15.6640625" style="20" customWidth="1"/>
    <col min="7184" max="7184" width="17.6640625" style="20" customWidth="1"/>
    <col min="7185" max="7185" width="19.6640625" style="20" customWidth="1"/>
    <col min="7186" max="7186" width="14.44140625" style="20" customWidth="1"/>
    <col min="7187" max="7422" width="8.77734375" style="20"/>
    <col min="7423" max="7423" width="12.109375" style="20" customWidth="1"/>
    <col min="7424" max="7424" width="30" style="20" customWidth="1"/>
    <col min="7425" max="7425" width="24.44140625" style="20" customWidth="1"/>
    <col min="7426" max="7426" width="17.109375" style="20" customWidth="1"/>
    <col min="7427" max="7427" width="15.33203125" style="20" customWidth="1"/>
    <col min="7428" max="7428" width="13.44140625" style="20" customWidth="1"/>
    <col min="7429" max="7430" width="12.6640625" style="20" customWidth="1"/>
    <col min="7431" max="7431" width="15" style="20" customWidth="1"/>
    <col min="7432" max="7432" width="16.6640625" style="20" customWidth="1"/>
    <col min="7433" max="7433" width="16.109375" style="20" customWidth="1"/>
    <col min="7434" max="7434" width="15.44140625" style="20" customWidth="1"/>
    <col min="7435" max="7435" width="15.6640625" style="20" customWidth="1"/>
    <col min="7436" max="7436" width="19.44140625" style="20" customWidth="1"/>
    <col min="7437" max="7437" width="15.6640625" style="20" customWidth="1"/>
    <col min="7438" max="7438" width="14.33203125" style="20" customWidth="1"/>
    <col min="7439" max="7439" width="15.6640625" style="20" customWidth="1"/>
    <col min="7440" max="7440" width="17.6640625" style="20" customWidth="1"/>
    <col min="7441" max="7441" width="19.6640625" style="20" customWidth="1"/>
    <col min="7442" max="7442" width="14.44140625" style="20" customWidth="1"/>
    <col min="7443" max="7678" width="8.77734375" style="20"/>
    <col min="7679" max="7679" width="12.109375" style="20" customWidth="1"/>
    <col min="7680" max="7680" width="30" style="20" customWidth="1"/>
    <col min="7681" max="7681" width="24.44140625" style="20" customWidth="1"/>
    <col min="7682" max="7682" width="17.109375" style="20" customWidth="1"/>
    <col min="7683" max="7683" width="15.33203125" style="20" customWidth="1"/>
    <col min="7684" max="7684" width="13.44140625" style="20" customWidth="1"/>
    <col min="7685" max="7686" width="12.6640625" style="20" customWidth="1"/>
    <col min="7687" max="7687" width="15" style="20" customWidth="1"/>
    <col min="7688" max="7688" width="16.6640625" style="20" customWidth="1"/>
    <col min="7689" max="7689" width="16.109375" style="20" customWidth="1"/>
    <col min="7690" max="7690" width="15.44140625" style="20" customWidth="1"/>
    <col min="7691" max="7691" width="15.6640625" style="20" customWidth="1"/>
    <col min="7692" max="7692" width="19.44140625" style="20" customWidth="1"/>
    <col min="7693" max="7693" width="15.6640625" style="20" customWidth="1"/>
    <col min="7694" max="7694" width="14.33203125" style="20" customWidth="1"/>
    <col min="7695" max="7695" width="15.6640625" style="20" customWidth="1"/>
    <col min="7696" max="7696" width="17.6640625" style="20" customWidth="1"/>
    <col min="7697" max="7697" width="19.6640625" style="20" customWidth="1"/>
    <col min="7698" max="7698" width="14.44140625" style="20" customWidth="1"/>
    <col min="7699" max="7934" width="8.77734375" style="20"/>
    <col min="7935" max="7935" width="12.109375" style="20" customWidth="1"/>
    <col min="7936" max="7936" width="30" style="20" customWidth="1"/>
    <col min="7937" max="7937" width="24.44140625" style="20" customWidth="1"/>
    <col min="7938" max="7938" width="17.109375" style="20" customWidth="1"/>
    <col min="7939" max="7939" width="15.33203125" style="20" customWidth="1"/>
    <col min="7940" max="7940" width="13.44140625" style="20" customWidth="1"/>
    <col min="7941" max="7942" width="12.6640625" style="20" customWidth="1"/>
    <col min="7943" max="7943" width="15" style="20" customWidth="1"/>
    <col min="7944" max="7944" width="16.6640625" style="20" customWidth="1"/>
    <col min="7945" max="7945" width="16.109375" style="20" customWidth="1"/>
    <col min="7946" max="7946" width="15.44140625" style="20" customWidth="1"/>
    <col min="7947" max="7947" width="15.6640625" style="20" customWidth="1"/>
    <col min="7948" max="7948" width="19.44140625" style="20" customWidth="1"/>
    <col min="7949" max="7949" width="15.6640625" style="20" customWidth="1"/>
    <col min="7950" max="7950" width="14.33203125" style="20" customWidth="1"/>
    <col min="7951" max="7951" width="15.6640625" style="20" customWidth="1"/>
    <col min="7952" max="7952" width="17.6640625" style="20" customWidth="1"/>
    <col min="7953" max="7953" width="19.6640625" style="20" customWidth="1"/>
    <col min="7954" max="7954" width="14.44140625" style="20" customWidth="1"/>
    <col min="7955" max="8190" width="8.77734375" style="20"/>
    <col min="8191" max="8191" width="12.109375" style="20" customWidth="1"/>
    <col min="8192" max="8192" width="30" style="20" customWidth="1"/>
    <col min="8193" max="8193" width="24.44140625" style="20" customWidth="1"/>
    <col min="8194" max="8194" width="17.109375" style="20" customWidth="1"/>
    <col min="8195" max="8195" width="15.33203125" style="20" customWidth="1"/>
    <col min="8196" max="8196" width="13.44140625" style="20" customWidth="1"/>
    <col min="8197" max="8198" width="12.6640625" style="20" customWidth="1"/>
    <col min="8199" max="8199" width="15" style="20" customWidth="1"/>
    <col min="8200" max="8200" width="16.6640625" style="20" customWidth="1"/>
    <col min="8201" max="8201" width="16.109375" style="20" customWidth="1"/>
    <col min="8202" max="8202" width="15.44140625" style="20" customWidth="1"/>
    <col min="8203" max="8203" width="15.6640625" style="20" customWidth="1"/>
    <col min="8204" max="8204" width="19.44140625" style="20" customWidth="1"/>
    <col min="8205" max="8205" width="15.6640625" style="20" customWidth="1"/>
    <col min="8206" max="8206" width="14.33203125" style="20" customWidth="1"/>
    <col min="8207" max="8207" width="15.6640625" style="20" customWidth="1"/>
    <col min="8208" max="8208" width="17.6640625" style="20" customWidth="1"/>
    <col min="8209" max="8209" width="19.6640625" style="20" customWidth="1"/>
    <col min="8210" max="8210" width="14.44140625" style="20" customWidth="1"/>
    <col min="8211" max="8446" width="8.77734375" style="20"/>
    <col min="8447" max="8447" width="12.109375" style="20" customWidth="1"/>
    <col min="8448" max="8448" width="30" style="20" customWidth="1"/>
    <col min="8449" max="8449" width="24.44140625" style="20" customWidth="1"/>
    <col min="8450" max="8450" width="17.109375" style="20" customWidth="1"/>
    <col min="8451" max="8451" width="15.33203125" style="20" customWidth="1"/>
    <col min="8452" max="8452" width="13.44140625" style="20" customWidth="1"/>
    <col min="8453" max="8454" width="12.6640625" style="20" customWidth="1"/>
    <col min="8455" max="8455" width="15" style="20" customWidth="1"/>
    <col min="8456" max="8456" width="16.6640625" style="20" customWidth="1"/>
    <col min="8457" max="8457" width="16.109375" style="20" customWidth="1"/>
    <col min="8458" max="8458" width="15.44140625" style="20" customWidth="1"/>
    <col min="8459" max="8459" width="15.6640625" style="20" customWidth="1"/>
    <col min="8460" max="8460" width="19.44140625" style="20" customWidth="1"/>
    <col min="8461" max="8461" width="15.6640625" style="20" customWidth="1"/>
    <col min="8462" max="8462" width="14.33203125" style="20" customWidth="1"/>
    <col min="8463" max="8463" width="15.6640625" style="20" customWidth="1"/>
    <col min="8464" max="8464" width="17.6640625" style="20" customWidth="1"/>
    <col min="8465" max="8465" width="19.6640625" style="20" customWidth="1"/>
    <col min="8466" max="8466" width="14.44140625" style="20" customWidth="1"/>
    <col min="8467" max="8702" width="8.77734375" style="20"/>
    <col min="8703" max="8703" width="12.109375" style="20" customWidth="1"/>
    <col min="8704" max="8704" width="30" style="20" customWidth="1"/>
    <col min="8705" max="8705" width="24.44140625" style="20" customWidth="1"/>
    <col min="8706" max="8706" width="17.109375" style="20" customWidth="1"/>
    <col min="8707" max="8707" width="15.33203125" style="20" customWidth="1"/>
    <col min="8708" max="8708" width="13.44140625" style="20" customWidth="1"/>
    <col min="8709" max="8710" width="12.6640625" style="20" customWidth="1"/>
    <col min="8711" max="8711" width="15" style="20" customWidth="1"/>
    <col min="8712" max="8712" width="16.6640625" style="20" customWidth="1"/>
    <col min="8713" max="8713" width="16.109375" style="20" customWidth="1"/>
    <col min="8714" max="8714" width="15.44140625" style="20" customWidth="1"/>
    <col min="8715" max="8715" width="15.6640625" style="20" customWidth="1"/>
    <col min="8716" max="8716" width="19.44140625" style="20" customWidth="1"/>
    <col min="8717" max="8717" width="15.6640625" style="20" customWidth="1"/>
    <col min="8718" max="8718" width="14.33203125" style="20" customWidth="1"/>
    <col min="8719" max="8719" width="15.6640625" style="20" customWidth="1"/>
    <col min="8720" max="8720" width="17.6640625" style="20" customWidth="1"/>
    <col min="8721" max="8721" width="19.6640625" style="20" customWidth="1"/>
    <col min="8722" max="8722" width="14.44140625" style="20" customWidth="1"/>
    <col min="8723" max="8958" width="8.77734375" style="20"/>
    <col min="8959" max="8959" width="12.109375" style="20" customWidth="1"/>
    <col min="8960" max="8960" width="30" style="20" customWidth="1"/>
    <col min="8961" max="8961" width="24.44140625" style="20" customWidth="1"/>
    <col min="8962" max="8962" width="17.109375" style="20" customWidth="1"/>
    <col min="8963" max="8963" width="15.33203125" style="20" customWidth="1"/>
    <col min="8964" max="8964" width="13.44140625" style="20" customWidth="1"/>
    <col min="8965" max="8966" width="12.6640625" style="20" customWidth="1"/>
    <col min="8967" max="8967" width="15" style="20" customWidth="1"/>
    <col min="8968" max="8968" width="16.6640625" style="20" customWidth="1"/>
    <col min="8969" max="8969" width="16.109375" style="20" customWidth="1"/>
    <col min="8970" max="8970" width="15.44140625" style="20" customWidth="1"/>
    <col min="8971" max="8971" width="15.6640625" style="20" customWidth="1"/>
    <col min="8972" max="8972" width="19.44140625" style="20" customWidth="1"/>
    <col min="8973" max="8973" width="15.6640625" style="20" customWidth="1"/>
    <col min="8974" max="8974" width="14.33203125" style="20" customWidth="1"/>
    <col min="8975" max="8975" width="15.6640625" style="20" customWidth="1"/>
    <col min="8976" max="8976" width="17.6640625" style="20" customWidth="1"/>
    <col min="8977" max="8977" width="19.6640625" style="20" customWidth="1"/>
    <col min="8978" max="8978" width="14.44140625" style="20" customWidth="1"/>
    <col min="8979" max="9214" width="8.77734375" style="20"/>
    <col min="9215" max="9215" width="12.109375" style="20" customWidth="1"/>
    <col min="9216" max="9216" width="30" style="20" customWidth="1"/>
    <col min="9217" max="9217" width="24.44140625" style="20" customWidth="1"/>
    <col min="9218" max="9218" width="17.109375" style="20" customWidth="1"/>
    <col min="9219" max="9219" width="15.33203125" style="20" customWidth="1"/>
    <col min="9220" max="9220" width="13.44140625" style="20" customWidth="1"/>
    <col min="9221" max="9222" width="12.6640625" style="20" customWidth="1"/>
    <col min="9223" max="9223" width="15" style="20" customWidth="1"/>
    <col min="9224" max="9224" width="16.6640625" style="20" customWidth="1"/>
    <col min="9225" max="9225" width="16.109375" style="20" customWidth="1"/>
    <col min="9226" max="9226" width="15.44140625" style="20" customWidth="1"/>
    <col min="9227" max="9227" width="15.6640625" style="20" customWidth="1"/>
    <col min="9228" max="9228" width="19.44140625" style="20" customWidth="1"/>
    <col min="9229" max="9229" width="15.6640625" style="20" customWidth="1"/>
    <col min="9230" max="9230" width="14.33203125" style="20" customWidth="1"/>
    <col min="9231" max="9231" width="15.6640625" style="20" customWidth="1"/>
    <col min="9232" max="9232" width="17.6640625" style="20" customWidth="1"/>
    <col min="9233" max="9233" width="19.6640625" style="20" customWidth="1"/>
    <col min="9234" max="9234" width="14.44140625" style="20" customWidth="1"/>
    <col min="9235" max="9470" width="8.77734375" style="20"/>
    <col min="9471" max="9471" width="12.109375" style="20" customWidth="1"/>
    <col min="9472" max="9472" width="30" style="20" customWidth="1"/>
    <col min="9473" max="9473" width="24.44140625" style="20" customWidth="1"/>
    <col min="9474" max="9474" width="17.109375" style="20" customWidth="1"/>
    <col min="9475" max="9475" width="15.33203125" style="20" customWidth="1"/>
    <col min="9476" max="9476" width="13.44140625" style="20" customWidth="1"/>
    <col min="9477" max="9478" width="12.6640625" style="20" customWidth="1"/>
    <col min="9479" max="9479" width="15" style="20" customWidth="1"/>
    <col min="9480" max="9480" width="16.6640625" style="20" customWidth="1"/>
    <col min="9481" max="9481" width="16.109375" style="20" customWidth="1"/>
    <col min="9482" max="9482" width="15.44140625" style="20" customWidth="1"/>
    <col min="9483" max="9483" width="15.6640625" style="20" customWidth="1"/>
    <col min="9484" max="9484" width="19.44140625" style="20" customWidth="1"/>
    <col min="9485" max="9485" width="15.6640625" style="20" customWidth="1"/>
    <col min="9486" max="9486" width="14.33203125" style="20" customWidth="1"/>
    <col min="9487" max="9487" width="15.6640625" style="20" customWidth="1"/>
    <col min="9488" max="9488" width="17.6640625" style="20" customWidth="1"/>
    <col min="9489" max="9489" width="19.6640625" style="20" customWidth="1"/>
    <col min="9490" max="9490" width="14.44140625" style="20" customWidth="1"/>
    <col min="9491" max="9726" width="8.77734375" style="20"/>
    <col min="9727" max="9727" width="12.109375" style="20" customWidth="1"/>
    <col min="9728" max="9728" width="30" style="20" customWidth="1"/>
    <col min="9729" max="9729" width="24.44140625" style="20" customWidth="1"/>
    <col min="9730" max="9730" width="17.109375" style="20" customWidth="1"/>
    <col min="9731" max="9731" width="15.33203125" style="20" customWidth="1"/>
    <col min="9732" max="9732" width="13.44140625" style="20" customWidth="1"/>
    <col min="9733" max="9734" width="12.6640625" style="20" customWidth="1"/>
    <col min="9735" max="9735" width="15" style="20" customWidth="1"/>
    <col min="9736" max="9736" width="16.6640625" style="20" customWidth="1"/>
    <col min="9737" max="9737" width="16.109375" style="20" customWidth="1"/>
    <col min="9738" max="9738" width="15.44140625" style="20" customWidth="1"/>
    <col min="9739" max="9739" width="15.6640625" style="20" customWidth="1"/>
    <col min="9740" max="9740" width="19.44140625" style="20" customWidth="1"/>
    <col min="9741" max="9741" width="15.6640625" style="20" customWidth="1"/>
    <col min="9742" max="9742" width="14.33203125" style="20" customWidth="1"/>
    <col min="9743" max="9743" width="15.6640625" style="20" customWidth="1"/>
    <col min="9744" max="9744" width="17.6640625" style="20" customWidth="1"/>
    <col min="9745" max="9745" width="19.6640625" style="20" customWidth="1"/>
    <col min="9746" max="9746" width="14.44140625" style="20" customWidth="1"/>
    <col min="9747" max="9982" width="8.77734375" style="20"/>
    <col min="9983" max="9983" width="12.109375" style="20" customWidth="1"/>
    <col min="9984" max="9984" width="30" style="20" customWidth="1"/>
    <col min="9985" max="9985" width="24.44140625" style="20" customWidth="1"/>
    <col min="9986" max="9986" width="17.109375" style="20" customWidth="1"/>
    <col min="9987" max="9987" width="15.33203125" style="20" customWidth="1"/>
    <col min="9988" max="9988" width="13.44140625" style="20" customWidth="1"/>
    <col min="9989" max="9990" width="12.6640625" style="20" customWidth="1"/>
    <col min="9991" max="9991" width="15" style="20" customWidth="1"/>
    <col min="9992" max="9992" width="16.6640625" style="20" customWidth="1"/>
    <col min="9993" max="9993" width="16.109375" style="20" customWidth="1"/>
    <col min="9994" max="9994" width="15.44140625" style="20" customWidth="1"/>
    <col min="9995" max="9995" width="15.6640625" style="20" customWidth="1"/>
    <col min="9996" max="9996" width="19.44140625" style="20" customWidth="1"/>
    <col min="9997" max="9997" width="15.6640625" style="20" customWidth="1"/>
    <col min="9998" max="9998" width="14.33203125" style="20" customWidth="1"/>
    <col min="9999" max="9999" width="15.6640625" style="20" customWidth="1"/>
    <col min="10000" max="10000" width="17.6640625" style="20" customWidth="1"/>
    <col min="10001" max="10001" width="19.6640625" style="20" customWidth="1"/>
    <col min="10002" max="10002" width="14.44140625" style="20" customWidth="1"/>
    <col min="10003" max="10238" width="8.77734375" style="20"/>
    <col min="10239" max="10239" width="12.109375" style="20" customWidth="1"/>
    <col min="10240" max="10240" width="30" style="20" customWidth="1"/>
    <col min="10241" max="10241" width="24.44140625" style="20" customWidth="1"/>
    <col min="10242" max="10242" width="17.109375" style="20" customWidth="1"/>
    <col min="10243" max="10243" width="15.33203125" style="20" customWidth="1"/>
    <col min="10244" max="10244" width="13.44140625" style="20" customWidth="1"/>
    <col min="10245" max="10246" width="12.6640625" style="20" customWidth="1"/>
    <col min="10247" max="10247" width="15" style="20" customWidth="1"/>
    <col min="10248" max="10248" width="16.6640625" style="20" customWidth="1"/>
    <col min="10249" max="10249" width="16.109375" style="20" customWidth="1"/>
    <col min="10250" max="10250" width="15.44140625" style="20" customWidth="1"/>
    <col min="10251" max="10251" width="15.6640625" style="20" customWidth="1"/>
    <col min="10252" max="10252" width="19.44140625" style="20" customWidth="1"/>
    <col min="10253" max="10253" width="15.6640625" style="20" customWidth="1"/>
    <col min="10254" max="10254" width="14.33203125" style="20" customWidth="1"/>
    <col min="10255" max="10255" width="15.6640625" style="20" customWidth="1"/>
    <col min="10256" max="10256" width="17.6640625" style="20" customWidth="1"/>
    <col min="10257" max="10257" width="19.6640625" style="20" customWidth="1"/>
    <col min="10258" max="10258" width="14.44140625" style="20" customWidth="1"/>
    <col min="10259" max="10494" width="8.77734375" style="20"/>
    <col min="10495" max="10495" width="12.109375" style="20" customWidth="1"/>
    <col min="10496" max="10496" width="30" style="20" customWidth="1"/>
    <col min="10497" max="10497" width="24.44140625" style="20" customWidth="1"/>
    <col min="10498" max="10498" width="17.109375" style="20" customWidth="1"/>
    <col min="10499" max="10499" width="15.33203125" style="20" customWidth="1"/>
    <col min="10500" max="10500" width="13.44140625" style="20" customWidth="1"/>
    <col min="10501" max="10502" width="12.6640625" style="20" customWidth="1"/>
    <col min="10503" max="10503" width="15" style="20" customWidth="1"/>
    <col min="10504" max="10504" width="16.6640625" style="20" customWidth="1"/>
    <col min="10505" max="10505" width="16.109375" style="20" customWidth="1"/>
    <col min="10506" max="10506" width="15.44140625" style="20" customWidth="1"/>
    <col min="10507" max="10507" width="15.6640625" style="20" customWidth="1"/>
    <col min="10508" max="10508" width="19.44140625" style="20" customWidth="1"/>
    <col min="10509" max="10509" width="15.6640625" style="20" customWidth="1"/>
    <col min="10510" max="10510" width="14.33203125" style="20" customWidth="1"/>
    <col min="10511" max="10511" width="15.6640625" style="20" customWidth="1"/>
    <col min="10512" max="10512" width="17.6640625" style="20" customWidth="1"/>
    <col min="10513" max="10513" width="19.6640625" style="20" customWidth="1"/>
    <col min="10514" max="10514" width="14.44140625" style="20" customWidth="1"/>
    <col min="10515" max="10750" width="8.77734375" style="20"/>
    <col min="10751" max="10751" width="12.109375" style="20" customWidth="1"/>
    <col min="10752" max="10752" width="30" style="20" customWidth="1"/>
    <col min="10753" max="10753" width="24.44140625" style="20" customWidth="1"/>
    <col min="10754" max="10754" width="17.109375" style="20" customWidth="1"/>
    <col min="10755" max="10755" width="15.33203125" style="20" customWidth="1"/>
    <col min="10756" max="10756" width="13.44140625" style="20" customWidth="1"/>
    <col min="10757" max="10758" width="12.6640625" style="20" customWidth="1"/>
    <col min="10759" max="10759" width="15" style="20" customWidth="1"/>
    <col min="10760" max="10760" width="16.6640625" style="20" customWidth="1"/>
    <col min="10761" max="10761" width="16.109375" style="20" customWidth="1"/>
    <col min="10762" max="10762" width="15.44140625" style="20" customWidth="1"/>
    <col min="10763" max="10763" width="15.6640625" style="20" customWidth="1"/>
    <col min="10764" max="10764" width="19.44140625" style="20" customWidth="1"/>
    <col min="10765" max="10765" width="15.6640625" style="20" customWidth="1"/>
    <col min="10766" max="10766" width="14.33203125" style="20" customWidth="1"/>
    <col min="10767" max="10767" width="15.6640625" style="20" customWidth="1"/>
    <col min="10768" max="10768" width="17.6640625" style="20" customWidth="1"/>
    <col min="10769" max="10769" width="19.6640625" style="20" customWidth="1"/>
    <col min="10770" max="10770" width="14.44140625" style="20" customWidth="1"/>
    <col min="10771" max="11006" width="8.77734375" style="20"/>
    <col min="11007" max="11007" width="12.109375" style="20" customWidth="1"/>
    <col min="11008" max="11008" width="30" style="20" customWidth="1"/>
    <col min="11009" max="11009" width="24.44140625" style="20" customWidth="1"/>
    <col min="11010" max="11010" width="17.109375" style="20" customWidth="1"/>
    <col min="11011" max="11011" width="15.33203125" style="20" customWidth="1"/>
    <col min="11012" max="11012" width="13.44140625" style="20" customWidth="1"/>
    <col min="11013" max="11014" width="12.6640625" style="20" customWidth="1"/>
    <col min="11015" max="11015" width="15" style="20" customWidth="1"/>
    <col min="11016" max="11016" width="16.6640625" style="20" customWidth="1"/>
    <col min="11017" max="11017" width="16.109375" style="20" customWidth="1"/>
    <col min="11018" max="11018" width="15.44140625" style="20" customWidth="1"/>
    <col min="11019" max="11019" width="15.6640625" style="20" customWidth="1"/>
    <col min="11020" max="11020" width="19.44140625" style="20" customWidth="1"/>
    <col min="11021" max="11021" width="15.6640625" style="20" customWidth="1"/>
    <col min="11022" max="11022" width="14.33203125" style="20" customWidth="1"/>
    <col min="11023" max="11023" width="15.6640625" style="20" customWidth="1"/>
    <col min="11024" max="11024" width="17.6640625" style="20" customWidth="1"/>
    <col min="11025" max="11025" width="19.6640625" style="20" customWidth="1"/>
    <col min="11026" max="11026" width="14.44140625" style="20" customWidth="1"/>
    <col min="11027" max="11262" width="8.77734375" style="20"/>
    <col min="11263" max="11263" width="12.109375" style="20" customWidth="1"/>
    <col min="11264" max="11264" width="30" style="20" customWidth="1"/>
    <col min="11265" max="11265" width="24.44140625" style="20" customWidth="1"/>
    <col min="11266" max="11266" width="17.109375" style="20" customWidth="1"/>
    <col min="11267" max="11267" width="15.33203125" style="20" customWidth="1"/>
    <col min="11268" max="11268" width="13.44140625" style="20" customWidth="1"/>
    <col min="11269" max="11270" width="12.6640625" style="20" customWidth="1"/>
    <col min="11271" max="11271" width="15" style="20" customWidth="1"/>
    <col min="11272" max="11272" width="16.6640625" style="20" customWidth="1"/>
    <col min="11273" max="11273" width="16.109375" style="20" customWidth="1"/>
    <col min="11274" max="11274" width="15.44140625" style="20" customWidth="1"/>
    <col min="11275" max="11275" width="15.6640625" style="20" customWidth="1"/>
    <col min="11276" max="11276" width="19.44140625" style="20" customWidth="1"/>
    <col min="11277" max="11277" width="15.6640625" style="20" customWidth="1"/>
    <col min="11278" max="11278" width="14.33203125" style="20" customWidth="1"/>
    <col min="11279" max="11279" width="15.6640625" style="20" customWidth="1"/>
    <col min="11280" max="11280" width="17.6640625" style="20" customWidth="1"/>
    <col min="11281" max="11281" width="19.6640625" style="20" customWidth="1"/>
    <col min="11282" max="11282" width="14.44140625" style="20" customWidth="1"/>
    <col min="11283" max="11518" width="8.77734375" style="20"/>
    <col min="11519" max="11519" width="12.109375" style="20" customWidth="1"/>
    <col min="11520" max="11520" width="30" style="20" customWidth="1"/>
    <col min="11521" max="11521" width="24.44140625" style="20" customWidth="1"/>
    <col min="11522" max="11522" width="17.109375" style="20" customWidth="1"/>
    <col min="11523" max="11523" width="15.33203125" style="20" customWidth="1"/>
    <col min="11524" max="11524" width="13.44140625" style="20" customWidth="1"/>
    <col min="11525" max="11526" width="12.6640625" style="20" customWidth="1"/>
    <col min="11527" max="11527" width="15" style="20" customWidth="1"/>
    <col min="11528" max="11528" width="16.6640625" style="20" customWidth="1"/>
    <col min="11529" max="11529" width="16.109375" style="20" customWidth="1"/>
    <col min="11530" max="11530" width="15.44140625" style="20" customWidth="1"/>
    <col min="11531" max="11531" width="15.6640625" style="20" customWidth="1"/>
    <col min="11532" max="11532" width="19.44140625" style="20" customWidth="1"/>
    <col min="11533" max="11533" width="15.6640625" style="20" customWidth="1"/>
    <col min="11534" max="11534" width="14.33203125" style="20" customWidth="1"/>
    <col min="11535" max="11535" width="15.6640625" style="20" customWidth="1"/>
    <col min="11536" max="11536" width="17.6640625" style="20" customWidth="1"/>
    <col min="11537" max="11537" width="19.6640625" style="20" customWidth="1"/>
    <col min="11538" max="11538" width="14.44140625" style="20" customWidth="1"/>
    <col min="11539" max="11774" width="8.77734375" style="20"/>
    <col min="11775" max="11775" width="12.109375" style="20" customWidth="1"/>
    <col min="11776" max="11776" width="30" style="20" customWidth="1"/>
    <col min="11777" max="11777" width="24.44140625" style="20" customWidth="1"/>
    <col min="11778" max="11778" width="17.109375" style="20" customWidth="1"/>
    <col min="11779" max="11779" width="15.33203125" style="20" customWidth="1"/>
    <col min="11780" max="11780" width="13.44140625" style="20" customWidth="1"/>
    <col min="11781" max="11782" width="12.6640625" style="20" customWidth="1"/>
    <col min="11783" max="11783" width="15" style="20" customWidth="1"/>
    <col min="11784" max="11784" width="16.6640625" style="20" customWidth="1"/>
    <col min="11785" max="11785" width="16.109375" style="20" customWidth="1"/>
    <col min="11786" max="11786" width="15.44140625" style="20" customWidth="1"/>
    <col min="11787" max="11787" width="15.6640625" style="20" customWidth="1"/>
    <col min="11788" max="11788" width="19.44140625" style="20" customWidth="1"/>
    <col min="11789" max="11789" width="15.6640625" style="20" customWidth="1"/>
    <col min="11790" max="11790" width="14.33203125" style="20" customWidth="1"/>
    <col min="11791" max="11791" width="15.6640625" style="20" customWidth="1"/>
    <col min="11792" max="11792" width="17.6640625" style="20" customWidth="1"/>
    <col min="11793" max="11793" width="19.6640625" style="20" customWidth="1"/>
    <col min="11794" max="11794" width="14.44140625" style="20" customWidth="1"/>
    <col min="11795" max="12030" width="8.77734375" style="20"/>
    <col min="12031" max="12031" width="12.109375" style="20" customWidth="1"/>
    <col min="12032" max="12032" width="30" style="20" customWidth="1"/>
    <col min="12033" max="12033" width="24.44140625" style="20" customWidth="1"/>
    <col min="12034" max="12034" width="17.109375" style="20" customWidth="1"/>
    <col min="12035" max="12035" width="15.33203125" style="20" customWidth="1"/>
    <col min="12036" max="12036" width="13.44140625" style="20" customWidth="1"/>
    <col min="12037" max="12038" width="12.6640625" style="20" customWidth="1"/>
    <col min="12039" max="12039" width="15" style="20" customWidth="1"/>
    <col min="12040" max="12040" width="16.6640625" style="20" customWidth="1"/>
    <col min="12041" max="12041" width="16.109375" style="20" customWidth="1"/>
    <col min="12042" max="12042" width="15.44140625" style="20" customWidth="1"/>
    <col min="12043" max="12043" width="15.6640625" style="20" customWidth="1"/>
    <col min="12044" max="12044" width="19.44140625" style="20" customWidth="1"/>
    <col min="12045" max="12045" width="15.6640625" style="20" customWidth="1"/>
    <col min="12046" max="12046" width="14.33203125" style="20" customWidth="1"/>
    <col min="12047" max="12047" width="15.6640625" style="20" customWidth="1"/>
    <col min="12048" max="12048" width="17.6640625" style="20" customWidth="1"/>
    <col min="12049" max="12049" width="19.6640625" style="20" customWidth="1"/>
    <col min="12050" max="12050" width="14.44140625" style="20" customWidth="1"/>
    <col min="12051" max="12286" width="8.77734375" style="20"/>
    <col min="12287" max="12287" width="12.109375" style="20" customWidth="1"/>
    <col min="12288" max="12288" width="30" style="20" customWidth="1"/>
    <col min="12289" max="12289" width="24.44140625" style="20" customWidth="1"/>
    <col min="12290" max="12290" width="17.109375" style="20" customWidth="1"/>
    <col min="12291" max="12291" width="15.33203125" style="20" customWidth="1"/>
    <col min="12292" max="12292" width="13.44140625" style="20" customWidth="1"/>
    <col min="12293" max="12294" width="12.6640625" style="20" customWidth="1"/>
    <col min="12295" max="12295" width="15" style="20" customWidth="1"/>
    <col min="12296" max="12296" width="16.6640625" style="20" customWidth="1"/>
    <col min="12297" max="12297" width="16.109375" style="20" customWidth="1"/>
    <col min="12298" max="12298" width="15.44140625" style="20" customWidth="1"/>
    <col min="12299" max="12299" width="15.6640625" style="20" customWidth="1"/>
    <col min="12300" max="12300" width="19.44140625" style="20" customWidth="1"/>
    <col min="12301" max="12301" width="15.6640625" style="20" customWidth="1"/>
    <col min="12302" max="12302" width="14.33203125" style="20" customWidth="1"/>
    <col min="12303" max="12303" width="15.6640625" style="20" customWidth="1"/>
    <col min="12304" max="12304" width="17.6640625" style="20" customWidth="1"/>
    <col min="12305" max="12305" width="19.6640625" style="20" customWidth="1"/>
    <col min="12306" max="12306" width="14.44140625" style="20" customWidth="1"/>
    <col min="12307" max="12542" width="8.77734375" style="20"/>
    <col min="12543" max="12543" width="12.109375" style="20" customWidth="1"/>
    <col min="12544" max="12544" width="30" style="20" customWidth="1"/>
    <col min="12545" max="12545" width="24.44140625" style="20" customWidth="1"/>
    <col min="12546" max="12546" width="17.109375" style="20" customWidth="1"/>
    <col min="12547" max="12547" width="15.33203125" style="20" customWidth="1"/>
    <col min="12548" max="12548" width="13.44140625" style="20" customWidth="1"/>
    <col min="12549" max="12550" width="12.6640625" style="20" customWidth="1"/>
    <col min="12551" max="12551" width="15" style="20" customWidth="1"/>
    <col min="12552" max="12552" width="16.6640625" style="20" customWidth="1"/>
    <col min="12553" max="12553" width="16.109375" style="20" customWidth="1"/>
    <col min="12554" max="12554" width="15.44140625" style="20" customWidth="1"/>
    <col min="12555" max="12555" width="15.6640625" style="20" customWidth="1"/>
    <col min="12556" max="12556" width="19.44140625" style="20" customWidth="1"/>
    <col min="12557" max="12557" width="15.6640625" style="20" customWidth="1"/>
    <col min="12558" max="12558" width="14.33203125" style="20" customWidth="1"/>
    <col min="12559" max="12559" width="15.6640625" style="20" customWidth="1"/>
    <col min="12560" max="12560" width="17.6640625" style="20" customWidth="1"/>
    <col min="12561" max="12561" width="19.6640625" style="20" customWidth="1"/>
    <col min="12562" max="12562" width="14.44140625" style="20" customWidth="1"/>
    <col min="12563" max="12798" width="8.77734375" style="20"/>
    <col min="12799" max="12799" width="12.109375" style="20" customWidth="1"/>
    <col min="12800" max="12800" width="30" style="20" customWidth="1"/>
    <col min="12801" max="12801" width="24.44140625" style="20" customWidth="1"/>
    <col min="12802" max="12802" width="17.109375" style="20" customWidth="1"/>
    <col min="12803" max="12803" width="15.33203125" style="20" customWidth="1"/>
    <col min="12804" max="12804" width="13.44140625" style="20" customWidth="1"/>
    <col min="12805" max="12806" width="12.6640625" style="20" customWidth="1"/>
    <col min="12807" max="12807" width="15" style="20" customWidth="1"/>
    <col min="12808" max="12808" width="16.6640625" style="20" customWidth="1"/>
    <col min="12809" max="12809" width="16.109375" style="20" customWidth="1"/>
    <col min="12810" max="12810" width="15.44140625" style="20" customWidth="1"/>
    <col min="12811" max="12811" width="15.6640625" style="20" customWidth="1"/>
    <col min="12812" max="12812" width="19.44140625" style="20" customWidth="1"/>
    <col min="12813" max="12813" width="15.6640625" style="20" customWidth="1"/>
    <col min="12814" max="12814" width="14.33203125" style="20" customWidth="1"/>
    <col min="12815" max="12815" width="15.6640625" style="20" customWidth="1"/>
    <col min="12816" max="12816" width="17.6640625" style="20" customWidth="1"/>
    <col min="12817" max="12817" width="19.6640625" style="20" customWidth="1"/>
    <col min="12818" max="12818" width="14.44140625" style="20" customWidth="1"/>
    <col min="12819" max="13054" width="8.77734375" style="20"/>
    <col min="13055" max="13055" width="12.109375" style="20" customWidth="1"/>
    <col min="13056" max="13056" width="30" style="20" customWidth="1"/>
    <col min="13057" max="13057" width="24.44140625" style="20" customWidth="1"/>
    <col min="13058" max="13058" width="17.109375" style="20" customWidth="1"/>
    <col min="13059" max="13059" width="15.33203125" style="20" customWidth="1"/>
    <col min="13060" max="13060" width="13.44140625" style="20" customWidth="1"/>
    <col min="13061" max="13062" width="12.6640625" style="20" customWidth="1"/>
    <col min="13063" max="13063" width="15" style="20" customWidth="1"/>
    <col min="13064" max="13064" width="16.6640625" style="20" customWidth="1"/>
    <col min="13065" max="13065" width="16.109375" style="20" customWidth="1"/>
    <col min="13066" max="13066" width="15.44140625" style="20" customWidth="1"/>
    <col min="13067" max="13067" width="15.6640625" style="20" customWidth="1"/>
    <col min="13068" max="13068" width="19.44140625" style="20" customWidth="1"/>
    <col min="13069" max="13069" width="15.6640625" style="20" customWidth="1"/>
    <col min="13070" max="13070" width="14.33203125" style="20" customWidth="1"/>
    <col min="13071" max="13071" width="15.6640625" style="20" customWidth="1"/>
    <col min="13072" max="13072" width="17.6640625" style="20" customWidth="1"/>
    <col min="13073" max="13073" width="19.6640625" style="20" customWidth="1"/>
    <col min="13074" max="13074" width="14.44140625" style="20" customWidth="1"/>
    <col min="13075" max="13310" width="8.77734375" style="20"/>
    <col min="13311" max="13311" width="12.109375" style="20" customWidth="1"/>
    <col min="13312" max="13312" width="30" style="20" customWidth="1"/>
    <col min="13313" max="13313" width="24.44140625" style="20" customWidth="1"/>
    <col min="13314" max="13314" width="17.109375" style="20" customWidth="1"/>
    <col min="13315" max="13315" width="15.33203125" style="20" customWidth="1"/>
    <col min="13316" max="13316" width="13.44140625" style="20" customWidth="1"/>
    <col min="13317" max="13318" width="12.6640625" style="20" customWidth="1"/>
    <col min="13319" max="13319" width="15" style="20" customWidth="1"/>
    <col min="13320" max="13320" width="16.6640625" style="20" customWidth="1"/>
    <col min="13321" max="13321" width="16.109375" style="20" customWidth="1"/>
    <col min="13322" max="13322" width="15.44140625" style="20" customWidth="1"/>
    <col min="13323" max="13323" width="15.6640625" style="20" customWidth="1"/>
    <col min="13324" max="13324" width="19.44140625" style="20" customWidth="1"/>
    <col min="13325" max="13325" width="15.6640625" style="20" customWidth="1"/>
    <col min="13326" max="13326" width="14.33203125" style="20" customWidth="1"/>
    <col min="13327" max="13327" width="15.6640625" style="20" customWidth="1"/>
    <col min="13328" max="13328" width="17.6640625" style="20" customWidth="1"/>
    <col min="13329" max="13329" width="19.6640625" style="20" customWidth="1"/>
    <col min="13330" max="13330" width="14.44140625" style="20" customWidth="1"/>
    <col min="13331" max="13566" width="8.77734375" style="20"/>
    <col min="13567" max="13567" width="12.109375" style="20" customWidth="1"/>
    <col min="13568" max="13568" width="30" style="20" customWidth="1"/>
    <col min="13569" max="13569" width="24.44140625" style="20" customWidth="1"/>
    <col min="13570" max="13570" width="17.109375" style="20" customWidth="1"/>
    <col min="13571" max="13571" width="15.33203125" style="20" customWidth="1"/>
    <col min="13572" max="13572" width="13.44140625" style="20" customWidth="1"/>
    <col min="13573" max="13574" width="12.6640625" style="20" customWidth="1"/>
    <col min="13575" max="13575" width="15" style="20" customWidth="1"/>
    <col min="13576" max="13576" width="16.6640625" style="20" customWidth="1"/>
    <col min="13577" max="13577" width="16.109375" style="20" customWidth="1"/>
    <col min="13578" max="13578" width="15.44140625" style="20" customWidth="1"/>
    <col min="13579" max="13579" width="15.6640625" style="20" customWidth="1"/>
    <col min="13580" max="13580" width="19.44140625" style="20" customWidth="1"/>
    <col min="13581" max="13581" width="15.6640625" style="20" customWidth="1"/>
    <col min="13582" max="13582" width="14.33203125" style="20" customWidth="1"/>
    <col min="13583" max="13583" width="15.6640625" style="20" customWidth="1"/>
    <col min="13584" max="13584" width="17.6640625" style="20" customWidth="1"/>
    <col min="13585" max="13585" width="19.6640625" style="20" customWidth="1"/>
    <col min="13586" max="13586" width="14.44140625" style="20" customWidth="1"/>
    <col min="13587" max="13822" width="8.77734375" style="20"/>
    <col min="13823" max="13823" width="12.109375" style="20" customWidth="1"/>
    <col min="13824" max="13824" width="30" style="20" customWidth="1"/>
    <col min="13825" max="13825" width="24.44140625" style="20" customWidth="1"/>
    <col min="13826" max="13826" width="17.109375" style="20" customWidth="1"/>
    <col min="13827" max="13827" width="15.33203125" style="20" customWidth="1"/>
    <col min="13828" max="13828" width="13.44140625" style="20" customWidth="1"/>
    <col min="13829" max="13830" width="12.6640625" style="20" customWidth="1"/>
    <col min="13831" max="13831" width="15" style="20" customWidth="1"/>
    <col min="13832" max="13832" width="16.6640625" style="20" customWidth="1"/>
    <col min="13833" max="13833" width="16.109375" style="20" customWidth="1"/>
    <col min="13834" max="13834" width="15.44140625" style="20" customWidth="1"/>
    <col min="13835" max="13835" width="15.6640625" style="20" customWidth="1"/>
    <col min="13836" max="13836" width="19.44140625" style="20" customWidth="1"/>
    <col min="13837" max="13837" width="15.6640625" style="20" customWidth="1"/>
    <col min="13838" max="13838" width="14.33203125" style="20" customWidth="1"/>
    <col min="13839" max="13839" width="15.6640625" style="20" customWidth="1"/>
    <col min="13840" max="13840" width="17.6640625" style="20" customWidth="1"/>
    <col min="13841" max="13841" width="19.6640625" style="20" customWidth="1"/>
    <col min="13842" max="13842" width="14.44140625" style="20" customWidth="1"/>
    <col min="13843" max="14078" width="8.77734375" style="20"/>
    <col min="14079" max="14079" width="12.109375" style="20" customWidth="1"/>
    <col min="14080" max="14080" width="30" style="20" customWidth="1"/>
    <col min="14081" max="14081" width="24.44140625" style="20" customWidth="1"/>
    <col min="14082" max="14082" width="17.109375" style="20" customWidth="1"/>
    <col min="14083" max="14083" width="15.33203125" style="20" customWidth="1"/>
    <col min="14084" max="14084" width="13.44140625" style="20" customWidth="1"/>
    <col min="14085" max="14086" width="12.6640625" style="20" customWidth="1"/>
    <col min="14087" max="14087" width="15" style="20" customWidth="1"/>
    <col min="14088" max="14088" width="16.6640625" style="20" customWidth="1"/>
    <col min="14089" max="14089" width="16.109375" style="20" customWidth="1"/>
    <col min="14090" max="14090" width="15.44140625" style="20" customWidth="1"/>
    <col min="14091" max="14091" width="15.6640625" style="20" customWidth="1"/>
    <col min="14092" max="14092" width="19.44140625" style="20" customWidth="1"/>
    <col min="14093" max="14093" width="15.6640625" style="20" customWidth="1"/>
    <col min="14094" max="14094" width="14.33203125" style="20" customWidth="1"/>
    <col min="14095" max="14095" width="15.6640625" style="20" customWidth="1"/>
    <col min="14096" max="14096" width="17.6640625" style="20" customWidth="1"/>
    <col min="14097" max="14097" width="19.6640625" style="20" customWidth="1"/>
    <col min="14098" max="14098" width="14.44140625" style="20" customWidth="1"/>
    <col min="14099" max="14334" width="8.77734375" style="20"/>
    <col min="14335" max="14335" width="12.109375" style="20" customWidth="1"/>
    <col min="14336" max="14336" width="30" style="20" customWidth="1"/>
    <col min="14337" max="14337" width="24.44140625" style="20" customWidth="1"/>
    <col min="14338" max="14338" width="17.109375" style="20" customWidth="1"/>
    <col min="14339" max="14339" width="15.33203125" style="20" customWidth="1"/>
    <col min="14340" max="14340" width="13.44140625" style="20" customWidth="1"/>
    <col min="14341" max="14342" width="12.6640625" style="20" customWidth="1"/>
    <col min="14343" max="14343" width="15" style="20" customWidth="1"/>
    <col min="14344" max="14344" width="16.6640625" style="20" customWidth="1"/>
    <col min="14345" max="14345" width="16.109375" style="20" customWidth="1"/>
    <col min="14346" max="14346" width="15.44140625" style="20" customWidth="1"/>
    <col min="14347" max="14347" width="15.6640625" style="20" customWidth="1"/>
    <col min="14348" max="14348" width="19.44140625" style="20" customWidth="1"/>
    <col min="14349" max="14349" width="15.6640625" style="20" customWidth="1"/>
    <col min="14350" max="14350" width="14.33203125" style="20" customWidth="1"/>
    <col min="14351" max="14351" width="15.6640625" style="20" customWidth="1"/>
    <col min="14352" max="14352" width="17.6640625" style="20" customWidth="1"/>
    <col min="14353" max="14353" width="19.6640625" style="20" customWidth="1"/>
    <col min="14354" max="14354" width="14.44140625" style="20" customWidth="1"/>
    <col min="14355" max="14590" width="8.77734375" style="20"/>
    <col min="14591" max="14591" width="12.109375" style="20" customWidth="1"/>
    <col min="14592" max="14592" width="30" style="20" customWidth="1"/>
    <col min="14593" max="14593" width="24.44140625" style="20" customWidth="1"/>
    <col min="14594" max="14594" width="17.109375" style="20" customWidth="1"/>
    <col min="14595" max="14595" width="15.33203125" style="20" customWidth="1"/>
    <col min="14596" max="14596" width="13.44140625" style="20" customWidth="1"/>
    <col min="14597" max="14598" width="12.6640625" style="20" customWidth="1"/>
    <col min="14599" max="14599" width="15" style="20" customWidth="1"/>
    <col min="14600" max="14600" width="16.6640625" style="20" customWidth="1"/>
    <col min="14601" max="14601" width="16.109375" style="20" customWidth="1"/>
    <col min="14602" max="14602" width="15.44140625" style="20" customWidth="1"/>
    <col min="14603" max="14603" width="15.6640625" style="20" customWidth="1"/>
    <col min="14604" max="14604" width="19.44140625" style="20" customWidth="1"/>
    <col min="14605" max="14605" width="15.6640625" style="20" customWidth="1"/>
    <col min="14606" max="14606" width="14.33203125" style="20" customWidth="1"/>
    <col min="14607" max="14607" width="15.6640625" style="20" customWidth="1"/>
    <col min="14608" max="14608" width="17.6640625" style="20" customWidth="1"/>
    <col min="14609" max="14609" width="19.6640625" style="20" customWidth="1"/>
    <col min="14610" max="14610" width="14.44140625" style="20" customWidth="1"/>
    <col min="14611" max="14846" width="8.77734375" style="20"/>
    <col min="14847" max="14847" width="12.109375" style="20" customWidth="1"/>
    <col min="14848" max="14848" width="30" style="20" customWidth="1"/>
    <col min="14849" max="14849" width="24.44140625" style="20" customWidth="1"/>
    <col min="14850" max="14850" width="17.109375" style="20" customWidth="1"/>
    <col min="14851" max="14851" width="15.33203125" style="20" customWidth="1"/>
    <col min="14852" max="14852" width="13.44140625" style="20" customWidth="1"/>
    <col min="14853" max="14854" width="12.6640625" style="20" customWidth="1"/>
    <col min="14855" max="14855" width="15" style="20" customWidth="1"/>
    <col min="14856" max="14856" width="16.6640625" style="20" customWidth="1"/>
    <col min="14857" max="14857" width="16.109375" style="20" customWidth="1"/>
    <col min="14858" max="14858" width="15.44140625" style="20" customWidth="1"/>
    <col min="14859" max="14859" width="15.6640625" style="20" customWidth="1"/>
    <col min="14860" max="14860" width="19.44140625" style="20" customWidth="1"/>
    <col min="14861" max="14861" width="15.6640625" style="20" customWidth="1"/>
    <col min="14862" max="14862" width="14.33203125" style="20" customWidth="1"/>
    <col min="14863" max="14863" width="15.6640625" style="20" customWidth="1"/>
    <col min="14864" max="14864" width="17.6640625" style="20" customWidth="1"/>
    <col min="14865" max="14865" width="19.6640625" style="20" customWidth="1"/>
    <col min="14866" max="14866" width="14.44140625" style="20" customWidth="1"/>
    <col min="14867" max="15102" width="8.77734375" style="20"/>
    <col min="15103" max="15103" width="12.109375" style="20" customWidth="1"/>
    <col min="15104" max="15104" width="30" style="20" customWidth="1"/>
    <col min="15105" max="15105" width="24.44140625" style="20" customWidth="1"/>
    <col min="15106" max="15106" width="17.109375" style="20" customWidth="1"/>
    <col min="15107" max="15107" width="15.33203125" style="20" customWidth="1"/>
    <col min="15108" max="15108" width="13.44140625" style="20" customWidth="1"/>
    <col min="15109" max="15110" width="12.6640625" style="20" customWidth="1"/>
    <col min="15111" max="15111" width="15" style="20" customWidth="1"/>
    <col min="15112" max="15112" width="16.6640625" style="20" customWidth="1"/>
    <col min="15113" max="15113" width="16.109375" style="20" customWidth="1"/>
    <col min="15114" max="15114" width="15.44140625" style="20" customWidth="1"/>
    <col min="15115" max="15115" width="15.6640625" style="20" customWidth="1"/>
    <col min="15116" max="15116" width="19.44140625" style="20" customWidth="1"/>
    <col min="15117" max="15117" width="15.6640625" style="20" customWidth="1"/>
    <col min="15118" max="15118" width="14.33203125" style="20" customWidth="1"/>
    <col min="15119" max="15119" width="15.6640625" style="20" customWidth="1"/>
    <col min="15120" max="15120" width="17.6640625" style="20" customWidth="1"/>
    <col min="15121" max="15121" width="19.6640625" style="20" customWidth="1"/>
    <col min="15122" max="15122" width="14.44140625" style="20" customWidth="1"/>
    <col min="15123" max="15358" width="8.77734375" style="20"/>
    <col min="15359" max="15359" width="12.109375" style="20" customWidth="1"/>
    <col min="15360" max="15360" width="30" style="20" customWidth="1"/>
    <col min="15361" max="15361" width="24.44140625" style="20" customWidth="1"/>
    <col min="15362" max="15362" width="17.109375" style="20" customWidth="1"/>
    <col min="15363" max="15363" width="15.33203125" style="20" customWidth="1"/>
    <col min="15364" max="15364" width="13.44140625" style="20" customWidth="1"/>
    <col min="15365" max="15366" width="12.6640625" style="20" customWidth="1"/>
    <col min="15367" max="15367" width="15" style="20" customWidth="1"/>
    <col min="15368" max="15368" width="16.6640625" style="20" customWidth="1"/>
    <col min="15369" max="15369" width="16.109375" style="20" customWidth="1"/>
    <col min="15370" max="15370" width="15.44140625" style="20" customWidth="1"/>
    <col min="15371" max="15371" width="15.6640625" style="20" customWidth="1"/>
    <col min="15372" max="15372" width="19.44140625" style="20" customWidth="1"/>
    <col min="15373" max="15373" width="15.6640625" style="20" customWidth="1"/>
    <col min="15374" max="15374" width="14.33203125" style="20" customWidth="1"/>
    <col min="15375" max="15375" width="15.6640625" style="20" customWidth="1"/>
    <col min="15376" max="15376" width="17.6640625" style="20" customWidth="1"/>
    <col min="15377" max="15377" width="19.6640625" style="20" customWidth="1"/>
    <col min="15378" max="15378" width="14.44140625" style="20" customWidth="1"/>
    <col min="15379" max="15614" width="8.77734375" style="20"/>
    <col min="15615" max="15615" width="12.109375" style="20" customWidth="1"/>
    <col min="15616" max="15616" width="30" style="20" customWidth="1"/>
    <col min="15617" max="15617" width="24.44140625" style="20" customWidth="1"/>
    <col min="15618" max="15618" width="17.109375" style="20" customWidth="1"/>
    <col min="15619" max="15619" width="15.33203125" style="20" customWidth="1"/>
    <col min="15620" max="15620" width="13.44140625" style="20" customWidth="1"/>
    <col min="15621" max="15622" width="12.6640625" style="20" customWidth="1"/>
    <col min="15623" max="15623" width="15" style="20" customWidth="1"/>
    <col min="15624" max="15624" width="16.6640625" style="20" customWidth="1"/>
    <col min="15625" max="15625" width="16.109375" style="20" customWidth="1"/>
    <col min="15626" max="15626" width="15.44140625" style="20" customWidth="1"/>
    <col min="15627" max="15627" width="15.6640625" style="20" customWidth="1"/>
    <col min="15628" max="15628" width="19.44140625" style="20" customWidth="1"/>
    <col min="15629" max="15629" width="15.6640625" style="20" customWidth="1"/>
    <col min="15630" max="15630" width="14.33203125" style="20" customWidth="1"/>
    <col min="15631" max="15631" width="15.6640625" style="20" customWidth="1"/>
    <col min="15632" max="15632" width="17.6640625" style="20" customWidth="1"/>
    <col min="15633" max="15633" width="19.6640625" style="20" customWidth="1"/>
    <col min="15634" max="15634" width="14.44140625" style="20" customWidth="1"/>
    <col min="15635" max="15870" width="8.77734375" style="20"/>
    <col min="15871" max="15871" width="12.109375" style="20" customWidth="1"/>
    <col min="15872" max="15872" width="30" style="20" customWidth="1"/>
    <col min="15873" max="15873" width="24.44140625" style="20" customWidth="1"/>
    <col min="15874" max="15874" width="17.109375" style="20" customWidth="1"/>
    <col min="15875" max="15875" width="15.33203125" style="20" customWidth="1"/>
    <col min="15876" max="15876" width="13.44140625" style="20" customWidth="1"/>
    <col min="15877" max="15878" width="12.6640625" style="20" customWidth="1"/>
    <col min="15879" max="15879" width="15" style="20" customWidth="1"/>
    <col min="15880" max="15880" width="16.6640625" style="20" customWidth="1"/>
    <col min="15881" max="15881" width="16.109375" style="20" customWidth="1"/>
    <col min="15882" max="15882" width="15.44140625" style="20" customWidth="1"/>
    <col min="15883" max="15883" width="15.6640625" style="20" customWidth="1"/>
    <col min="15884" max="15884" width="19.44140625" style="20" customWidth="1"/>
    <col min="15885" max="15885" width="15.6640625" style="20" customWidth="1"/>
    <col min="15886" max="15886" width="14.33203125" style="20" customWidth="1"/>
    <col min="15887" max="15887" width="15.6640625" style="20" customWidth="1"/>
    <col min="15888" max="15888" width="17.6640625" style="20" customWidth="1"/>
    <col min="15889" max="15889" width="19.6640625" style="20" customWidth="1"/>
    <col min="15890" max="15890" width="14.44140625" style="20" customWidth="1"/>
    <col min="15891" max="16126" width="8.77734375" style="20"/>
    <col min="16127" max="16127" width="12.109375" style="20" customWidth="1"/>
    <col min="16128" max="16128" width="30" style="20" customWidth="1"/>
    <col min="16129" max="16129" width="24.44140625" style="20" customWidth="1"/>
    <col min="16130" max="16130" width="17.109375" style="20" customWidth="1"/>
    <col min="16131" max="16131" width="15.33203125" style="20" customWidth="1"/>
    <col min="16132" max="16132" width="13.44140625" style="20" customWidth="1"/>
    <col min="16133" max="16134" width="12.6640625" style="20" customWidth="1"/>
    <col min="16135" max="16135" width="15" style="20" customWidth="1"/>
    <col min="16136" max="16136" width="16.6640625" style="20" customWidth="1"/>
    <col min="16137" max="16137" width="16.109375" style="20" customWidth="1"/>
    <col min="16138" max="16138" width="15.44140625" style="20" customWidth="1"/>
    <col min="16139" max="16139" width="15.6640625" style="20" customWidth="1"/>
    <col min="16140" max="16140" width="19.44140625" style="20" customWidth="1"/>
    <col min="16141" max="16141" width="15.6640625" style="20" customWidth="1"/>
    <col min="16142" max="16142" width="14.33203125" style="20" customWidth="1"/>
    <col min="16143" max="16143" width="15.6640625" style="20" customWidth="1"/>
    <col min="16144" max="16144" width="17.6640625" style="20" customWidth="1"/>
    <col min="16145" max="16145" width="19.6640625" style="20" customWidth="1"/>
    <col min="16146" max="16146" width="14.44140625" style="20" customWidth="1"/>
    <col min="16147" max="16384" width="8.77734375" style="20"/>
  </cols>
  <sheetData>
    <row r="1" spans="2:25" x14ac:dyDescent="0.3">
      <c r="L1" s="20" t="s">
        <v>59</v>
      </c>
    </row>
    <row r="3" spans="2:25" ht="15.5" x14ac:dyDescent="0.35">
      <c r="B3" s="115" t="s">
        <v>0</v>
      </c>
      <c r="C3" s="21"/>
      <c r="D3" s="21"/>
      <c r="E3" s="21"/>
      <c r="F3" s="21"/>
      <c r="G3" s="21"/>
      <c r="H3" s="21"/>
      <c r="I3" s="21"/>
      <c r="J3" s="21"/>
      <c r="K3" s="21"/>
      <c r="L3" s="21"/>
      <c r="M3" s="21"/>
      <c r="N3" s="21"/>
      <c r="O3" s="21"/>
      <c r="P3" s="21"/>
      <c r="Q3" s="21"/>
      <c r="R3" s="21"/>
      <c r="S3" s="21"/>
      <c r="U3" s="51"/>
      <c r="V3" s="52"/>
      <c r="W3" s="52"/>
      <c r="X3" s="52"/>
      <c r="Y3" s="22">
        <v>0.10440000000000001</v>
      </c>
    </row>
    <row r="4" spans="2:25" ht="21.75" customHeight="1" x14ac:dyDescent="0.35">
      <c r="B4" s="21"/>
      <c r="C4" s="21"/>
      <c r="D4" s="21"/>
      <c r="E4" s="21"/>
      <c r="F4" s="21"/>
      <c r="G4" s="21"/>
      <c r="H4" s="150" t="s">
        <v>1</v>
      </c>
      <c r="I4" s="150"/>
      <c r="J4" s="150"/>
      <c r="K4" s="21"/>
      <c r="L4" s="21"/>
      <c r="M4" s="21"/>
      <c r="N4" s="21"/>
      <c r="O4" s="21"/>
      <c r="P4" s="21"/>
      <c r="Q4" s="21"/>
      <c r="R4" s="21"/>
      <c r="S4" s="21"/>
      <c r="U4" s="51"/>
      <c r="V4" s="52"/>
      <c r="W4" s="52"/>
      <c r="X4" s="52"/>
      <c r="Y4" s="22"/>
    </row>
    <row r="5" spans="2:25" ht="12" customHeight="1" thickBot="1" x14ac:dyDescent="0.35">
      <c r="B5" s="151"/>
      <c r="C5" s="151"/>
      <c r="D5" s="151"/>
      <c r="E5" s="151"/>
      <c r="F5" s="151"/>
      <c r="G5" s="151"/>
      <c r="H5" s="151"/>
      <c r="I5" s="151"/>
      <c r="J5" s="151"/>
      <c r="K5" s="151"/>
      <c r="L5" s="151"/>
      <c r="M5" s="151"/>
      <c r="N5" s="151"/>
      <c r="O5" s="151"/>
      <c r="P5" s="151"/>
      <c r="Q5" s="151"/>
      <c r="R5" s="151"/>
      <c r="U5" s="51"/>
      <c r="V5" s="52"/>
      <c r="W5" s="52"/>
      <c r="X5" s="52"/>
      <c r="Y5" s="22">
        <v>0.1235</v>
      </c>
    </row>
    <row r="6" spans="2:25" ht="30" customHeight="1" thickBot="1" x14ac:dyDescent="0.35">
      <c r="B6" s="154" t="s">
        <v>60</v>
      </c>
      <c r="C6" s="155"/>
      <c r="D6" s="155"/>
      <c r="E6" s="155"/>
      <c r="F6" s="155"/>
      <c r="G6" s="155"/>
      <c r="H6" s="156"/>
      <c r="I6" s="157"/>
      <c r="J6" s="157"/>
      <c r="K6" s="157"/>
      <c r="L6" s="157"/>
      <c r="M6" s="158"/>
      <c r="N6" s="24"/>
      <c r="O6" s="24"/>
      <c r="P6" s="24"/>
      <c r="Q6" s="24"/>
      <c r="R6" s="24"/>
      <c r="S6" s="25"/>
      <c r="U6" s="51"/>
      <c r="V6" s="52"/>
      <c r="W6" s="52"/>
      <c r="X6" s="52"/>
      <c r="Y6" s="22">
        <v>0.17249999999999999</v>
      </c>
    </row>
    <row r="7" spans="2:25" ht="11.25" customHeight="1" x14ac:dyDescent="0.3">
      <c r="B7" s="26"/>
      <c r="C7" s="26"/>
      <c r="D7" s="26"/>
      <c r="E7" s="26"/>
      <c r="F7" s="26"/>
      <c r="G7" s="26"/>
      <c r="H7" s="26"/>
      <c r="I7" s="26"/>
      <c r="J7" s="24"/>
      <c r="K7" s="24"/>
      <c r="L7" s="24"/>
      <c r="M7" s="24"/>
      <c r="N7" s="24"/>
      <c r="O7" s="24"/>
      <c r="P7" s="24"/>
      <c r="Q7" s="24"/>
      <c r="R7" s="24"/>
      <c r="U7" s="51"/>
      <c r="V7" s="52"/>
      <c r="W7" s="52"/>
      <c r="X7" s="52"/>
      <c r="Y7" s="22">
        <v>0.18890000000000001</v>
      </c>
    </row>
    <row r="8" spans="2:25" ht="14.15" customHeight="1" x14ac:dyDescent="0.3">
      <c r="B8" s="151" t="s">
        <v>61</v>
      </c>
      <c r="C8" s="151"/>
      <c r="D8" s="151"/>
      <c r="E8" s="151"/>
      <c r="F8" s="151"/>
      <c r="G8" s="151"/>
      <c r="H8" s="151"/>
      <c r="I8" s="151"/>
      <c r="J8" s="151"/>
      <c r="K8" s="151"/>
      <c r="L8" s="151"/>
      <c r="M8" s="151"/>
      <c r="N8" s="151"/>
      <c r="O8" s="151"/>
      <c r="P8" s="151"/>
      <c r="Q8" s="151"/>
      <c r="R8" s="151"/>
      <c r="U8" s="51"/>
      <c r="V8" s="52"/>
      <c r="W8" s="52"/>
      <c r="X8" s="52"/>
      <c r="Y8" s="22">
        <v>0.20019999999999999</v>
      </c>
    </row>
    <row r="9" spans="2:25" ht="18" customHeight="1" x14ac:dyDescent="0.3">
      <c r="B9" s="152" t="s">
        <v>4</v>
      </c>
      <c r="C9" s="153"/>
      <c r="D9" s="153"/>
      <c r="E9" s="153"/>
      <c r="F9" s="153"/>
      <c r="G9" s="153"/>
      <c r="H9" s="153"/>
      <c r="I9" s="19" t="s">
        <v>62</v>
      </c>
      <c r="J9" s="27">
        <f>+IF(I9="Biudžetinė",0.0014,IF(I9="Verslo įm. ir kt.",0.0046,IF(I9="Kitos organizacijos**",0.003,0)))</f>
        <v>3.0000000000000001E-3</v>
      </c>
      <c r="L9" s="28"/>
      <c r="M9" s="23"/>
      <c r="N9" s="23"/>
      <c r="O9" s="23"/>
      <c r="P9" s="23"/>
      <c r="Q9" s="23"/>
      <c r="R9" s="29"/>
      <c r="U9" s="53"/>
      <c r="V9" s="52"/>
      <c r="W9" s="52"/>
      <c r="X9" s="52"/>
    </row>
    <row r="10" spans="2:25" ht="3" customHeight="1" x14ac:dyDescent="0.3">
      <c r="J10" s="28"/>
    </row>
    <row r="11" spans="2:25" ht="60.75" customHeight="1" x14ac:dyDescent="0.3">
      <c r="B11" s="138" t="s">
        <v>6</v>
      </c>
      <c r="C11" s="138" t="s">
        <v>7</v>
      </c>
      <c r="D11" s="138" t="s">
        <v>8</v>
      </c>
      <c r="E11" s="138" t="s">
        <v>9</v>
      </c>
      <c r="F11" s="138" t="s">
        <v>63</v>
      </c>
      <c r="G11" s="138" t="s">
        <v>10</v>
      </c>
      <c r="H11" s="138" t="s">
        <v>64</v>
      </c>
      <c r="I11" s="138" t="s">
        <v>12</v>
      </c>
      <c r="J11" s="138" t="s">
        <v>65</v>
      </c>
      <c r="K11" s="138" t="s">
        <v>66</v>
      </c>
      <c r="L11" s="138" t="s">
        <v>67</v>
      </c>
      <c r="M11" s="138" t="s">
        <v>68</v>
      </c>
      <c r="N11" s="138" t="s">
        <v>69</v>
      </c>
      <c r="O11" s="50"/>
      <c r="P11" s="50"/>
      <c r="Q11" s="138" t="s">
        <v>18</v>
      </c>
      <c r="R11" s="138" t="s">
        <v>70</v>
      </c>
      <c r="S11" s="138" t="s">
        <v>20</v>
      </c>
      <c r="T11" s="138" t="s">
        <v>21</v>
      </c>
      <c r="U11" s="138" t="s">
        <v>22</v>
      </c>
      <c r="V11" s="138" t="s">
        <v>71</v>
      </c>
      <c r="W11" s="118" t="s">
        <v>24</v>
      </c>
      <c r="X11" s="138" t="s">
        <v>25</v>
      </c>
      <c r="Y11" s="138" t="s">
        <v>72</v>
      </c>
    </row>
    <row r="12" spans="2:25" ht="12.75" customHeight="1" x14ac:dyDescent="0.3">
      <c r="B12" s="139"/>
      <c r="C12" s="139"/>
      <c r="D12" s="139"/>
      <c r="E12" s="139"/>
      <c r="F12" s="139"/>
      <c r="G12" s="139"/>
      <c r="H12" s="139"/>
      <c r="I12" s="139"/>
      <c r="J12" s="139"/>
      <c r="K12" s="139"/>
      <c r="L12" s="139"/>
      <c r="M12" s="139"/>
      <c r="N12" s="139"/>
      <c r="O12" s="148"/>
      <c r="P12" s="148"/>
      <c r="Q12" s="139"/>
      <c r="R12" s="139"/>
      <c r="S12" s="139"/>
      <c r="T12" s="139"/>
      <c r="U12" s="139"/>
      <c r="V12" s="139"/>
      <c r="W12" s="119"/>
      <c r="X12" s="139"/>
      <c r="Y12" s="139"/>
    </row>
    <row r="13" spans="2:25" ht="38.15" customHeight="1" x14ac:dyDescent="0.3">
      <c r="B13" s="140"/>
      <c r="C13" s="140"/>
      <c r="D13" s="140"/>
      <c r="E13" s="140"/>
      <c r="F13" s="140"/>
      <c r="G13" s="140"/>
      <c r="H13" s="140"/>
      <c r="I13" s="140"/>
      <c r="J13" s="140"/>
      <c r="K13" s="140"/>
      <c r="L13" s="140"/>
      <c r="M13" s="140"/>
      <c r="N13" s="140"/>
      <c r="O13" s="149"/>
      <c r="P13" s="149"/>
      <c r="Q13" s="140"/>
      <c r="R13" s="140"/>
      <c r="S13" s="140"/>
      <c r="T13" s="140"/>
      <c r="U13" s="140"/>
      <c r="V13" s="140"/>
      <c r="W13" s="120"/>
      <c r="X13" s="140"/>
      <c r="Y13" s="140"/>
    </row>
    <row r="14" spans="2:25" ht="15" customHeight="1" x14ac:dyDescent="0.3">
      <c r="B14" s="54">
        <v>1</v>
      </c>
      <c r="C14" s="54">
        <v>2</v>
      </c>
      <c r="D14" s="54">
        <v>3</v>
      </c>
      <c r="E14" s="54">
        <v>4</v>
      </c>
      <c r="F14" s="54">
        <v>5</v>
      </c>
      <c r="G14" s="54">
        <v>6</v>
      </c>
      <c r="H14" s="54">
        <v>7</v>
      </c>
      <c r="I14" s="54">
        <v>8</v>
      </c>
      <c r="J14" s="55" t="s">
        <v>73</v>
      </c>
      <c r="K14" s="54">
        <v>10</v>
      </c>
      <c r="L14" s="54">
        <v>11</v>
      </c>
      <c r="M14" s="54">
        <v>12</v>
      </c>
      <c r="N14" s="54">
        <v>13</v>
      </c>
      <c r="O14" s="54">
        <v>15</v>
      </c>
      <c r="P14" s="54">
        <v>16</v>
      </c>
      <c r="Q14" s="54" t="s">
        <v>74</v>
      </c>
      <c r="R14" s="56">
        <v>15</v>
      </c>
      <c r="S14" s="56">
        <v>16</v>
      </c>
      <c r="T14" s="56">
        <v>17</v>
      </c>
      <c r="U14" s="56">
        <v>18</v>
      </c>
      <c r="V14" s="56">
        <v>19</v>
      </c>
      <c r="W14" s="82" t="s">
        <v>75</v>
      </c>
      <c r="X14" s="56" t="s">
        <v>76</v>
      </c>
      <c r="Y14" s="56">
        <v>22</v>
      </c>
    </row>
    <row r="15" spans="2:25" x14ac:dyDescent="0.3">
      <c r="B15" s="30" t="s">
        <v>43</v>
      </c>
      <c r="C15" s="30" t="s">
        <v>44</v>
      </c>
      <c r="D15" s="30" t="s">
        <v>45</v>
      </c>
      <c r="E15" s="31" t="s">
        <v>50</v>
      </c>
      <c r="F15" s="111" t="s">
        <v>50</v>
      </c>
      <c r="G15" s="19">
        <v>1</v>
      </c>
      <c r="H15" s="31" t="s">
        <v>47</v>
      </c>
      <c r="I15" s="30"/>
      <c r="J15" s="18">
        <v>36</v>
      </c>
      <c r="K15" s="18">
        <f>1000</f>
        <v>1000</v>
      </c>
      <c r="L15" s="18">
        <f>+K15*0.2</f>
        <v>200</v>
      </c>
      <c r="M15" s="114">
        <v>0</v>
      </c>
      <c r="N15" s="67">
        <f>ROUND((+K15+L15)*M15,2)</f>
        <v>0</v>
      </c>
      <c r="O15" s="67"/>
      <c r="P15" s="67"/>
      <c r="Q15" s="67">
        <f>ROUND(K15+L15+N15+O15+P15,2)</f>
        <v>1200</v>
      </c>
      <c r="R15" s="67">
        <f t="shared" ref="R15:R32" si="0">ROUND(IF($J$9=0%,0,(IF(H15="Terminuota",(1+$J$9+0.0203)*(K15+L15+N15+P15+O15),(1+$J$9+0.0131)*(K15+L15+N15+P15+O15)))),2)</f>
        <v>1227.96</v>
      </c>
      <c r="S15" s="32">
        <v>5</v>
      </c>
      <c r="T15" s="33">
        <v>20</v>
      </c>
      <c r="U15" s="66">
        <f>IF(OR(S15="",T15=""),"",VLOOKUP(CONCATENATE(S15," dienų darbo savaitė"),'[1]Atostogų išmokų FN'!$A$7:$AH$8,T15-16)/100)</f>
        <v>8.6300000000000002E-2</v>
      </c>
      <c r="V15" s="63">
        <f t="shared" ref="V15:V32" si="1">IF(R15=0,0,ROUND((R15*U15),2))</f>
        <v>105.97</v>
      </c>
      <c r="W15" s="93">
        <f t="shared" ref="W15:W32" si="2">SUM(R15+V15)</f>
        <v>1333.93</v>
      </c>
      <c r="X15" s="93">
        <f t="shared" ref="X15:X32" si="3">SUM(G15*J15*W15)</f>
        <v>48021.48</v>
      </c>
      <c r="Y15" s="34" t="s">
        <v>86</v>
      </c>
    </row>
    <row r="16" spans="2:25" x14ac:dyDescent="0.3">
      <c r="B16" s="30" t="s">
        <v>49</v>
      </c>
      <c r="C16" s="30" t="s">
        <v>44</v>
      </c>
      <c r="D16" s="30" t="s">
        <v>45</v>
      </c>
      <c r="E16" s="31" t="s">
        <v>46</v>
      </c>
      <c r="F16" s="111" t="s">
        <v>87</v>
      </c>
      <c r="G16" s="19">
        <v>1</v>
      </c>
      <c r="H16" s="31" t="s">
        <v>47</v>
      </c>
      <c r="I16" s="30" t="s">
        <v>51</v>
      </c>
      <c r="J16" s="18">
        <v>100</v>
      </c>
      <c r="K16" s="18">
        <v>25</v>
      </c>
      <c r="L16" s="18">
        <v>0</v>
      </c>
      <c r="M16" s="114">
        <v>0.08</v>
      </c>
      <c r="N16" s="67">
        <f t="shared" ref="N16:N32" si="4">ROUND((+K16+L16)*M16,2)</f>
        <v>2</v>
      </c>
      <c r="O16" s="67"/>
      <c r="P16" s="67"/>
      <c r="Q16" s="67">
        <f>ROUND(K16+L16+N16+O16+P16,2)</f>
        <v>27</v>
      </c>
      <c r="R16" s="67">
        <f t="shared" si="0"/>
        <v>27.63</v>
      </c>
      <c r="S16" s="32">
        <v>5</v>
      </c>
      <c r="T16" s="33">
        <v>41</v>
      </c>
      <c r="U16" s="66">
        <f>IF(OR(S16="",T16=""),"",VLOOKUP(CONCATENATE(S16," dienų darbo savaitė"),'[1]Atostogų išmokų FN'!$A$7:$AH$8,T16-16)/100)</f>
        <v>0.20019999999999999</v>
      </c>
      <c r="V16" s="63">
        <f t="shared" si="1"/>
        <v>5.53</v>
      </c>
      <c r="W16" s="93">
        <f t="shared" si="2"/>
        <v>33.159999999999997</v>
      </c>
      <c r="X16" s="93">
        <f t="shared" si="3"/>
        <v>3315.9999999999995</v>
      </c>
      <c r="Y16" s="34"/>
    </row>
    <row r="17" spans="2:25" x14ac:dyDescent="0.3">
      <c r="B17" s="30" t="s">
        <v>53</v>
      </c>
      <c r="C17" s="30" t="s">
        <v>54</v>
      </c>
      <c r="D17" s="30" t="s">
        <v>55</v>
      </c>
      <c r="E17" s="31" t="s">
        <v>56</v>
      </c>
      <c r="F17" s="111" t="s">
        <v>88</v>
      </c>
      <c r="G17" s="19">
        <v>0.5</v>
      </c>
      <c r="H17" s="31" t="s">
        <v>57</v>
      </c>
      <c r="I17" s="30"/>
      <c r="J17" s="18">
        <v>300</v>
      </c>
      <c r="K17" s="18">
        <f>15</f>
        <v>15</v>
      </c>
      <c r="L17" s="18">
        <v>0</v>
      </c>
      <c r="M17" s="114">
        <v>0</v>
      </c>
      <c r="N17" s="67">
        <f t="shared" si="4"/>
        <v>0</v>
      </c>
      <c r="O17" s="67"/>
      <c r="P17" s="67"/>
      <c r="Q17" s="67">
        <f>ROUND(K17+L17+N17+O17+P17,2)</f>
        <v>15</v>
      </c>
      <c r="R17" s="67">
        <f t="shared" si="0"/>
        <v>15.24</v>
      </c>
      <c r="S17" s="32">
        <v>5</v>
      </c>
      <c r="T17" s="33">
        <v>20</v>
      </c>
      <c r="U17" s="66">
        <f>IF(OR(S17="",T17=""),"",VLOOKUP(CONCATENATE(S17," dienų darbo savaitė"),'[1]Atostogų išmokų FN'!$A$7:$AH$8,T17-16)/100)</f>
        <v>8.6300000000000002E-2</v>
      </c>
      <c r="V17" s="63">
        <f t="shared" si="1"/>
        <v>1.32</v>
      </c>
      <c r="W17" s="93">
        <f t="shared" si="2"/>
        <v>16.559999999999999</v>
      </c>
      <c r="X17" s="93">
        <f t="shared" si="3"/>
        <v>2484</v>
      </c>
      <c r="Y17" s="34"/>
    </row>
    <row r="18" spans="2:25" x14ac:dyDescent="0.3">
      <c r="B18" s="30"/>
      <c r="C18" s="30"/>
      <c r="D18" s="30"/>
      <c r="E18" s="31"/>
      <c r="F18" s="110"/>
      <c r="G18" s="31"/>
      <c r="H18" s="31"/>
      <c r="I18" s="30"/>
      <c r="J18" s="18"/>
      <c r="K18" s="18"/>
      <c r="L18" s="18"/>
      <c r="M18" s="114"/>
      <c r="N18" s="67">
        <f t="shared" si="4"/>
        <v>0</v>
      </c>
      <c r="O18" s="67"/>
      <c r="P18" s="67"/>
      <c r="Q18" s="67">
        <f t="shared" ref="Q18:Q32" si="5">ROUND(K18+L18+N18+O18+P18,2)</f>
        <v>0</v>
      </c>
      <c r="R18" s="67">
        <f t="shared" si="0"/>
        <v>0</v>
      </c>
      <c r="S18" s="32"/>
      <c r="T18" s="33"/>
      <c r="U18" s="66" t="str">
        <f>IF(OR(S18="",T18=""),"",VLOOKUP(CONCATENATE(S18," dienų darbo savaitė"),'[1]Atostogų išmokų FN'!$A$7:$AH$8,T18-16)/100)</f>
        <v/>
      </c>
      <c r="V18" s="63">
        <f t="shared" si="1"/>
        <v>0</v>
      </c>
      <c r="W18" s="93">
        <f t="shared" si="2"/>
        <v>0</v>
      </c>
      <c r="X18" s="93">
        <f t="shared" si="3"/>
        <v>0</v>
      </c>
      <c r="Y18" s="34"/>
    </row>
    <row r="19" spans="2:25" x14ac:dyDescent="0.3">
      <c r="B19" s="30"/>
      <c r="C19" s="30"/>
      <c r="D19" s="30"/>
      <c r="E19" s="31"/>
      <c r="F19" s="31"/>
      <c r="G19" s="31"/>
      <c r="H19" s="31"/>
      <c r="I19" s="30"/>
      <c r="J19" s="18"/>
      <c r="K19" s="18"/>
      <c r="L19" s="18"/>
      <c r="M19" s="114"/>
      <c r="N19" s="67">
        <f t="shared" si="4"/>
        <v>0</v>
      </c>
      <c r="O19" s="67"/>
      <c r="P19" s="67"/>
      <c r="Q19" s="67">
        <f t="shared" si="5"/>
        <v>0</v>
      </c>
      <c r="R19" s="67">
        <f t="shared" si="0"/>
        <v>0</v>
      </c>
      <c r="S19" s="32"/>
      <c r="T19" s="33"/>
      <c r="U19" s="66" t="str">
        <f>IF(OR(S19="",T19=""),"",VLOOKUP(CONCATENATE(S19," dienų darbo savaitė"),'[1]Atostogų išmokų FN'!$A$7:$AH$8,T19-16)/100)</f>
        <v/>
      </c>
      <c r="V19" s="63">
        <f t="shared" si="1"/>
        <v>0</v>
      </c>
      <c r="W19" s="93">
        <f t="shared" si="2"/>
        <v>0</v>
      </c>
      <c r="X19" s="93">
        <f t="shared" si="3"/>
        <v>0</v>
      </c>
      <c r="Y19" s="34"/>
    </row>
    <row r="20" spans="2:25" x14ac:dyDescent="0.3">
      <c r="B20" s="30"/>
      <c r="C20" s="30"/>
      <c r="D20" s="30"/>
      <c r="E20" s="31"/>
      <c r="F20" s="31"/>
      <c r="G20" s="31"/>
      <c r="H20" s="31"/>
      <c r="I20" s="30"/>
      <c r="J20" s="18"/>
      <c r="K20" s="18"/>
      <c r="L20" s="18"/>
      <c r="M20" s="114"/>
      <c r="N20" s="67">
        <f t="shared" si="4"/>
        <v>0</v>
      </c>
      <c r="O20" s="67"/>
      <c r="P20" s="67"/>
      <c r="Q20" s="67">
        <f t="shared" si="5"/>
        <v>0</v>
      </c>
      <c r="R20" s="67">
        <f t="shared" si="0"/>
        <v>0</v>
      </c>
      <c r="S20" s="32"/>
      <c r="T20" s="33"/>
      <c r="U20" s="66" t="str">
        <f>IF(OR(S20="",T20=""),"",VLOOKUP(CONCATENATE(S20," dienų darbo savaitė"),'[1]Atostogų išmokų FN'!$A$7:$AH$8,T20-16)/100)</f>
        <v/>
      </c>
      <c r="V20" s="63">
        <f t="shared" si="1"/>
        <v>0</v>
      </c>
      <c r="W20" s="93">
        <f t="shared" si="2"/>
        <v>0</v>
      </c>
      <c r="X20" s="93">
        <f t="shared" si="3"/>
        <v>0</v>
      </c>
      <c r="Y20" s="34"/>
    </row>
    <row r="21" spans="2:25" x14ac:dyDescent="0.3">
      <c r="B21" s="30"/>
      <c r="C21" s="30"/>
      <c r="D21" s="30"/>
      <c r="E21" s="31"/>
      <c r="F21" s="31"/>
      <c r="G21" s="31"/>
      <c r="H21" s="31"/>
      <c r="I21" s="30"/>
      <c r="J21" s="18"/>
      <c r="K21" s="18"/>
      <c r="L21" s="18"/>
      <c r="M21" s="114"/>
      <c r="N21" s="67">
        <f t="shared" si="4"/>
        <v>0</v>
      </c>
      <c r="O21" s="67"/>
      <c r="P21" s="67"/>
      <c r="Q21" s="67">
        <f t="shared" si="5"/>
        <v>0</v>
      </c>
      <c r="R21" s="67">
        <f t="shared" si="0"/>
        <v>0</v>
      </c>
      <c r="S21" s="32"/>
      <c r="T21" s="33"/>
      <c r="U21" s="66" t="str">
        <f>IF(OR(S21="",T21=""),"",VLOOKUP(CONCATENATE(S21," dienų darbo savaitė"),'[1]Atostogų išmokų FN'!$A$7:$AH$8,T21-16)/100)</f>
        <v/>
      </c>
      <c r="V21" s="63">
        <f t="shared" si="1"/>
        <v>0</v>
      </c>
      <c r="W21" s="93">
        <f t="shared" si="2"/>
        <v>0</v>
      </c>
      <c r="X21" s="93">
        <f t="shared" si="3"/>
        <v>0</v>
      </c>
      <c r="Y21" s="34"/>
    </row>
    <row r="22" spans="2:25" x14ac:dyDescent="0.3">
      <c r="B22" s="30"/>
      <c r="C22" s="30"/>
      <c r="D22" s="30"/>
      <c r="E22" s="31"/>
      <c r="F22" s="31"/>
      <c r="G22" s="31"/>
      <c r="H22" s="31"/>
      <c r="I22" s="30"/>
      <c r="J22" s="18"/>
      <c r="K22" s="18"/>
      <c r="L22" s="18"/>
      <c r="M22" s="114"/>
      <c r="N22" s="67">
        <f t="shared" si="4"/>
        <v>0</v>
      </c>
      <c r="O22" s="67"/>
      <c r="P22" s="67"/>
      <c r="Q22" s="67">
        <f t="shared" si="5"/>
        <v>0</v>
      </c>
      <c r="R22" s="67">
        <f t="shared" si="0"/>
        <v>0</v>
      </c>
      <c r="S22" s="32"/>
      <c r="T22" s="33"/>
      <c r="U22" s="66" t="str">
        <f>IF(OR(S22="",T22=""),"",VLOOKUP(CONCATENATE(S22," dienų darbo savaitė"),'[1]Atostogų išmokų FN'!$A$7:$AH$8,T22-16)/100)</f>
        <v/>
      </c>
      <c r="V22" s="63">
        <f t="shared" si="1"/>
        <v>0</v>
      </c>
      <c r="W22" s="93">
        <f t="shared" si="2"/>
        <v>0</v>
      </c>
      <c r="X22" s="93">
        <f t="shared" si="3"/>
        <v>0</v>
      </c>
      <c r="Y22" s="34"/>
    </row>
    <row r="23" spans="2:25" x14ac:dyDescent="0.3">
      <c r="B23" s="30"/>
      <c r="C23" s="30"/>
      <c r="D23" s="30"/>
      <c r="E23" s="31"/>
      <c r="F23" s="31"/>
      <c r="G23" s="31"/>
      <c r="H23" s="31"/>
      <c r="I23" s="30"/>
      <c r="J23" s="18"/>
      <c r="K23" s="18"/>
      <c r="L23" s="18"/>
      <c r="M23" s="114"/>
      <c r="N23" s="67">
        <f t="shared" si="4"/>
        <v>0</v>
      </c>
      <c r="O23" s="67"/>
      <c r="P23" s="67"/>
      <c r="Q23" s="67">
        <f t="shared" si="5"/>
        <v>0</v>
      </c>
      <c r="R23" s="67">
        <f t="shared" si="0"/>
        <v>0</v>
      </c>
      <c r="S23" s="32"/>
      <c r="T23" s="33"/>
      <c r="U23" s="66" t="str">
        <f>IF(OR(S23="",T23=""),"",VLOOKUP(CONCATENATE(S23," dienų darbo savaitė"),'[1]Atostogų išmokų FN'!$A$7:$AH$8,T23-16)/100)</f>
        <v/>
      </c>
      <c r="V23" s="63">
        <f t="shared" si="1"/>
        <v>0</v>
      </c>
      <c r="W23" s="93">
        <f t="shared" si="2"/>
        <v>0</v>
      </c>
      <c r="X23" s="93">
        <f t="shared" si="3"/>
        <v>0</v>
      </c>
      <c r="Y23" s="34"/>
    </row>
    <row r="24" spans="2:25" x14ac:dyDescent="0.3">
      <c r="B24" s="30"/>
      <c r="C24" s="30"/>
      <c r="D24" s="30"/>
      <c r="E24" s="31"/>
      <c r="F24" s="31"/>
      <c r="G24" s="31"/>
      <c r="H24" s="31"/>
      <c r="I24" s="30"/>
      <c r="J24" s="18"/>
      <c r="K24" s="18"/>
      <c r="L24" s="18"/>
      <c r="M24" s="114"/>
      <c r="N24" s="67">
        <f t="shared" si="4"/>
        <v>0</v>
      </c>
      <c r="O24" s="67"/>
      <c r="P24" s="67"/>
      <c r="Q24" s="67">
        <f t="shared" si="5"/>
        <v>0</v>
      </c>
      <c r="R24" s="67">
        <f t="shared" si="0"/>
        <v>0</v>
      </c>
      <c r="S24" s="32"/>
      <c r="T24" s="33"/>
      <c r="U24" s="66" t="str">
        <f>IF(OR(S24="",T24=""),"",VLOOKUP(CONCATENATE(S24," dienų darbo savaitė"),'[1]Atostogų išmokų FN'!$A$7:$AH$8,T24-16)/100)</f>
        <v/>
      </c>
      <c r="V24" s="63">
        <f t="shared" si="1"/>
        <v>0</v>
      </c>
      <c r="W24" s="93">
        <f t="shared" si="2"/>
        <v>0</v>
      </c>
      <c r="X24" s="93">
        <f t="shared" si="3"/>
        <v>0</v>
      </c>
      <c r="Y24" s="34"/>
    </row>
    <row r="25" spans="2:25" x14ac:dyDescent="0.3">
      <c r="B25" s="30"/>
      <c r="C25" s="30"/>
      <c r="D25" s="30"/>
      <c r="E25" s="31"/>
      <c r="F25" s="31"/>
      <c r="G25" s="31"/>
      <c r="H25" s="31"/>
      <c r="I25" s="30"/>
      <c r="J25" s="18"/>
      <c r="K25" s="18"/>
      <c r="L25" s="18"/>
      <c r="M25" s="114"/>
      <c r="N25" s="67">
        <f t="shared" si="4"/>
        <v>0</v>
      </c>
      <c r="O25" s="67"/>
      <c r="P25" s="67"/>
      <c r="Q25" s="67">
        <f t="shared" si="5"/>
        <v>0</v>
      </c>
      <c r="R25" s="67">
        <f t="shared" si="0"/>
        <v>0</v>
      </c>
      <c r="S25" s="32"/>
      <c r="T25" s="33"/>
      <c r="U25" s="66" t="str">
        <f>IF(OR(S25="",T25=""),"",VLOOKUP(CONCATENATE(S25," dienų darbo savaitė"),'[1]Atostogų išmokų FN'!$A$7:$AH$8,T25-16)/100)</f>
        <v/>
      </c>
      <c r="V25" s="63">
        <f t="shared" si="1"/>
        <v>0</v>
      </c>
      <c r="W25" s="93">
        <f t="shared" si="2"/>
        <v>0</v>
      </c>
      <c r="X25" s="93">
        <f t="shared" si="3"/>
        <v>0</v>
      </c>
      <c r="Y25" s="34"/>
    </row>
    <row r="26" spans="2:25" x14ac:dyDescent="0.3">
      <c r="B26" s="30"/>
      <c r="C26" s="30"/>
      <c r="D26" s="30"/>
      <c r="E26" s="31"/>
      <c r="F26" s="31"/>
      <c r="G26" s="31"/>
      <c r="H26" s="31"/>
      <c r="I26" s="30"/>
      <c r="J26" s="18"/>
      <c r="K26" s="18"/>
      <c r="L26" s="18"/>
      <c r="M26" s="114"/>
      <c r="N26" s="67">
        <f t="shared" si="4"/>
        <v>0</v>
      </c>
      <c r="O26" s="67"/>
      <c r="P26" s="67"/>
      <c r="Q26" s="67">
        <f t="shared" si="5"/>
        <v>0</v>
      </c>
      <c r="R26" s="67">
        <f t="shared" si="0"/>
        <v>0</v>
      </c>
      <c r="S26" s="32"/>
      <c r="T26" s="33"/>
      <c r="U26" s="66" t="str">
        <f>IF(OR(S26="",T26=""),"",VLOOKUP(CONCATENATE(S26," dienų darbo savaitė"),'[1]Atostogų išmokų FN'!$A$7:$AH$8,T26-16)/100)</f>
        <v/>
      </c>
      <c r="V26" s="63">
        <f t="shared" si="1"/>
        <v>0</v>
      </c>
      <c r="W26" s="93">
        <f t="shared" si="2"/>
        <v>0</v>
      </c>
      <c r="X26" s="93">
        <f t="shared" si="3"/>
        <v>0</v>
      </c>
      <c r="Y26" s="34"/>
    </row>
    <row r="27" spans="2:25" x14ac:dyDescent="0.3">
      <c r="B27" s="30"/>
      <c r="C27" s="30"/>
      <c r="D27" s="30"/>
      <c r="E27" s="31"/>
      <c r="F27" s="31"/>
      <c r="G27" s="31"/>
      <c r="H27" s="31"/>
      <c r="I27" s="30"/>
      <c r="J27" s="18"/>
      <c r="K27" s="18"/>
      <c r="L27" s="18"/>
      <c r="M27" s="114"/>
      <c r="N27" s="67">
        <f t="shared" si="4"/>
        <v>0</v>
      </c>
      <c r="O27" s="67"/>
      <c r="P27" s="67"/>
      <c r="Q27" s="67">
        <f t="shared" si="5"/>
        <v>0</v>
      </c>
      <c r="R27" s="67">
        <f t="shared" si="0"/>
        <v>0</v>
      </c>
      <c r="S27" s="32"/>
      <c r="T27" s="33"/>
      <c r="U27" s="66" t="str">
        <f>IF(OR(S27="",T27=""),"",VLOOKUP(CONCATENATE(S27," dienų darbo savaitė"),'[1]Atostogų išmokų FN'!$A$7:$AH$8,T27-16)/100)</f>
        <v/>
      </c>
      <c r="V27" s="63">
        <f t="shared" si="1"/>
        <v>0</v>
      </c>
      <c r="W27" s="93">
        <f t="shared" si="2"/>
        <v>0</v>
      </c>
      <c r="X27" s="93">
        <f t="shared" si="3"/>
        <v>0</v>
      </c>
      <c r="Y27" s="34"/>
    </row>
    <row r="28" spans="2:25" x14ac:dyDescent="0.3">
      <c r="B28" s="30"/>
      <c r="C28" s="30"/>
      <c r="D28" s="30"/>
      <c r="E28" s="31"/>
      <c r="F28" s="31"/>
      <c r="G28" s="31"/>
      <c r="H28" s="31"/>
      <c r="I28" s="30"/>
      <c r="J28" s="18"/>
      <c r="K28" s="18"/>
      <c r="L28" s="18"/>
      <c r="M28" s="114"/>
      <c r="N28" s="67">
        <f t="shared" si="4"/>
        <v>0</v>
      </c>
      <c r="O28" s="67"/>
      <c r="P28" s="67"/>
      <c r="Q28" s="67">
        <f t="shared" si="5"/>
        <v>0</v>
      </c>
      <c r="R28" s="67">
        <f t="shared" si="0"/>
        <v>0</v>
      </c>
      <c r="S28" s="32"/>
      <c r="T28" s="33"/>
      <c r="U28" s="66" t="str">
        <f>IF(OR(S28="",T28=""),"",VLOOKUP(CONCATENATE(S28," dienų darbo savaitė"),'[1]Atostogų išmokų FN'!$A$7:$AH$8,T28-16)/100)</f>
        <v/>
      </c>
      <c r="V28" s="63">
        <f t="shared" si="1"/>
        <v>0</v>
      </c>
      <c r="W28" s="93">
        <f t="shared" si="2"/>
        <v>0</v>
      </c>
      <c r="X28" s="93">
        <f t="shared" si="3"/>
        <v>0</v>
      </c>
      <c r="Y28" s="34"/>
    </row>
    <row r="29" spans="2:25" x14ac:dyDescent="0.3">
      <c r="B29" s="30"/>
      <c r="C29" s="30"/>
      <c r="D29" s="30"/>
      <c r="E29" s="31"/>
      <c r="F29" s="31"/>
      <c r="G29" s="31"/>
      <c r="H29" s="31"/>
      <c r="I29" s="30"/>
      <c r="J29" s="18"/>
      <c r="K29" s="18"/>
      <c r="L29" s="18"/>
      <c r="M29" s="114"/>
      <c r="N29" s="67">
        <f t="shared" si="4"/>
        <v>0</v>
      </c>
      <c r="O29" s="67"/>
      <c r="P29" s="67"/>
      <c r="Q29" s="67">
        <f t="shared" si="5"/>
        <v>0</v>
      </c>
      <c r="R29" s="67">
        <f t="shared" si="0"/>
        <v>0</v>
      </c>
      <c r="S29" s="32"/>
      <c r="T29" s="33"/>
      <c r="U29" s="66" t="str">
        <f>IF(OR(S29="",T29=""),"",VLOOKUP(CONCATENATE(S29," dienų darbo savaitė"),'[1]Atostogų išmokų FN'!$A$7:$AH$8,T29-16)/100)</f>
        <v/>
      </c>
      <c r="V29" s="63">
        <f t="shared" si="1"/>
        <v>0</v>
      </c>
      <c r="W29" s="93">
        <f t="shared" si="2"/>
        <v>0</v>
      </c>
      <c r="X29" s="93">
        <f t="shared" si="3"/>
        <v>0</v>
      </c>
      <c r="Y29" s="34"/>
    </row>
    <row r="30" spans="2:25" x14ac:dyDescent="0.3">
      <c r="B30" s="30"/>
      <c r="C30" s="30"/>
      <c r="D30" s="30"/>
      <c r="E30" s="31"/>
      <c r="F30" s="31"/>
      <c r="G30" s="31"/>
      <c r="H30" s="31"/>
      <c r="I30" s="30"/>
      <c r="J30" s="18"/>
      <c r="K30" s="18"/>
      <c r="L30" s="18"/>
      <c r="M30" s="114"/>
      <c r="N30" s="67">
        <f t="shared" si="4"/>
        <v>0</v>
      </c>
      <c r="O30" s="67"/>
      <c r="P30" s="67"/>
      <c r="Q30" s="67">
        <f t="shared" si="5"/>
        <v>0</v>
      </c>
      <c r="R30" s="67">
        <f t="shared" si="0"/>
        <v>0</v>
      </c>
      <c r="S30" s="32"/>
      <c r="T30" s="33"/>
      <c r="U30" s="66" t="str">
        <f>IF(OR(S30="",T30=""),"",VLOOKUP(CONCATENATE(S30," dienų darbo savaitė"),'[1]Atostogų išmokų FN'!$A$7:$AH$8,T30-16)/100)</f>
        <v/>
      </c>
      <c r="V30" s="63">
        <f t="shared" si="1"/>
        <v>0</v>
      </c>
      <c r="W30" s="93">
        <f t="shared" si="2"/>
        <v>0</v>
      </c>
      <c r="X30" s="93">
        <f t="shared" si="3"/>
        <v>0</v>
      </c>
      <c r="Y30" s="34"/>
    </row>
    <row r="31" spans="2:25" x14ac:dyDescent="0.3">
      <c r="B31" s="30"/>
      <c r="C31" s="30"/>
      <c r="D31" s="30"/>
      <c r="E31" s="31"/>
      <c r="F31" s="31"/>
      <c r="G31" s="31"/>
      <c r="H31" s="31"/>
      <c r="I31" s="30"/>
      <c r="J31" s="18"/>
      <c r="K31" s="18"/>
      <c r="L31" s="18"/>
      <c r="M31" s="114"/>
      <c r="N31" s="67">
        <f t="shared" si="4"/>
        <v>0</v>
      </c>
      <c r="O31" s="67"/>
      <c r="P31" s="67"/>
      <c r="Q31" s="67">
        <f t="shared" si="5"/>
        <v>0</v>
      </c>
      <c r="R31" s="67">
        <f t="shared" si="0"/>
        <v>0</v>
      </c>
      <c r="S31" s="32"/>
      <c r="T31" s="33"/>
      <c r="U31" s="66" t="str">
        <f>IF(OR(S31="",T31=""),"",VLOOKUP(CONCATENATE(S31," dienų darbo savaitė"),'[1]Atostogų išmokų FN'!$A$7:$AH$8,T31-16)/100)</f>
        <v/>
      </c>
      <c r="V31" s="63">
        <f t="shared" si="1"/>
        <v>0</v>
      </c>
      <c r="W31" s="93">
        <f t="shared" si="2"/>
        <v>0</v>
      </c>
      <c r="X31" s="93">
        <f t="shared" si="3"/>
        <v>0</v>
      </c>
      <c r="Y31" s="34"/>
    </row>
    <row r="32" spans="2:25" x14ac:dyDescent="0.3">
      <c r="B32" s="30"/>
      <c r="C32" s="30"/>
      <c r="D32" s="30"/>
      <c r="E32" s="31"/>
      <c r="F32" s="31"/>
      <c r="G32" s="31"/>
      <c r="H32" s="31"/>
      <c r="I32" s="30"/>
      <c r="J32" s="18"/>
      <c r="K32" s="18"/>
      <c r="L32" s="18"/>
      <c r="M32" s="114"/>
      <c r="N32" s="67">
        <f t="shared" si="4"/>
        <v>0</v>
      </c>
      <c r="O32" s="67"/>
      <c r="P32" s="67"/>
      <c r="Q32" s="67">
        <f t="shared" si="5"/>
        <v>0</v>
      </c>
      <c r="R32" s="67">
        <f t="shared" si="0"/>
        <v>0</v>
      </c>
      <c r="S32" s="32"/>
      <c r="T32" s="33"/>
      <c r="U32" s="66" t="str">
        <f>IF(OR(S32="",T32=""),"",VLOOKUP(CONCATENATE(S32," dienų darbo savaitė"),'[1]Atostogų išmokų FN'!$A$7:$AH$8,T32-16)/100)</f>
        <v/>
      </c>
      <c r="V32" s="63">
        <f t="shared" si="1"/>
        <v>0</v>
      </c>
      <c r="W32" s="93">
        <f t="shared" si="2"/>
        <v>0</v>
      </c>
      <c r="X32" s="93">
        <f t="shared" si="3"/>
        <v>0</v>
      </c>
      <c r="Y32" s="34"/>
    </row>
    <row r="33" spans="1:259" x14ac:dyDescent="0.3">
      <c r="B33" s="49" t="s">
        <v>31</v>
      </c>
      <c r="C33" s="50"/>
      <c r="D33" s="50"/>
      <c r="E33" s="50"/>
      <c r="F33" s="50"/>
      <c r="G33" s="50"/>
      <c r="H33" s="50"/>
      <c r="I33" s="48"/>
      <c r="J33" s="48">
        <f t="shared" ref="J33:Q33" si="6">SUBTOTAL(9,J15:J32)</f>
        <v>436</v>
      </c>
      <c r="K33" s="48">
        <f t="shared" si="6"/>
        <v>1040</v>
      </c>
      <c r="L33" s="48">
        <f t="shared" si="6"/>
        <v>200</v>
      </c>
      <c r="M33" s="48"/>
      <c r="N33" s="48">
        <f t="shared" si="6"/>
        <v>2</v>
      </c>
      <c r="O33" s="48">
        <f t="shared" si="6"/>
        <v>0</v>
      </c>
      <c r="P33" s="48"/>
      <c r="Q33" s="48">
        <f t="shared" si="6"/>
        <v>1242</v>
      </c>
      <c r="R33" s="48">
        <f>SUBTOTAL(9,R15:R32)</f>
        <v>1270.8300000000002</v>
      </c>
      <c r="S33" s="48"/>
      <c r="T33" s="48"/>
      <c r="U33" s="48"/>
      <c r="V33" s="48">
        <f>SUBTOTAL(9,V15:V32)</f>
        <v>112.82</v>
      </c>
      <c r="W33" s="48">
        <f>SUBTOTAL(9,W15:W32)</f>
        <v>1383.65</v>
      </c>
      <c r="X33" s="48">
        <f>SUBTOTAL(9,X15:X32)</f>
        <v>53821.48</v>
      </c>
      <c r="Y33" s="48"/>
    </row>
    <row r="34" spans="1:259" ht="13.5" customHeight="1" x14ac:dyDescent="0.3">
      <c r="B34" s="35"/>
      <c r="C34" s="35"/>
      <c r="D34" s="35"/>
      <c r="E34" s="36"/>
      <c r="F34" s="36"/>
      <c r="G34" s="36"/>
      <c r="H34" s="36"/>
      <c r="I34" s="36"/>
      <c r="J34" s="37"/>
      <c r="K34" s="35"/>
      <c r="L34" s="37"/>
      <c r="M34" s="35"/>
      <c r="N34" s="35"/>
      <c r="O34" s="35"/>
      <c r="P34" s="35"/>
      <c r="Q34" s="35"/>
      <c r="R34" s="35"/>
      <c r="S34" s="37"/>
      <c r="T34" s="36"/>
      <c r="U34" s="36"/>
      <c r="V34" s="36"/>
      <c r="W34" s="36"/>
      <c r="X34" s="36"/>
    </row>
    <row r="35" spans="1:259" ht="20.149999999999999" customHeight="1" x14ac:dyDescent="0.3">
      <c r="B35" s="57" t="s">
        <v>77</v>
      </c>
      <c r="C35" s="58"/>
      <c r="D35" s="58"/>
      <c r="E35" s="59"/>
      <c r="F35" s="59"/>
      <c r="G35" s="59"/>
      <c r="H35" s="59"/>
      <c r="I35" s="59"/>
      <c r="J35" s="60"/>
      <c r="K35" s="58"/>
      <c r="L35" s="60"/>
      <c r="M35" s="58"/>
      <c r="N35" s="58"/>
      <c r="O35" s="58"/>
      <c r="P35" s="58"/>
      <c r="Q35" s="58"/>
      <c r="R35" s="58"/>
      <c r="S35" s="60"/>
      <c r="T35" s="59"/>
      <c r="U35" s="59"/>
      <c r="V35" s="36"/>
      <c r="W35" s="36"/>
      <c r="X35" s="36"/>
    </row>
    <row r="36" spans="1:259" ht="21" customHeight="1" x14ac:dyDescent="0.3">
      <c r="B36" s="57" t="s">
        <v>78</v>
      </c>
      <c r="C36" s="58"/>
      <c r="D36" s="58"/>
      <c r="E36" s="59"/>
      <c r="F36" s="59"/>
      <c r="G36" s="59"/>
      <c r="H36" s="59"/>
      <c r="I36" s="59"/>
      <c r="J36" s="60"/>
      <c r="K36" s="58"/>
      <c r="L36" s="60"/>
      <c r="M36" s="58"/>
      <c r="N36" s="58"/>
      <c r="O36" s="58"/>
      <c r="P36" s="58"/>
      <c r="Q36" s="58"/>
      <c r="R36" s="58"/>
      <c r="S36" s="60"/>
      <c r="T36" s="59"/>
      <c r="U36" s="59"/>
      <c r="V36" s="36"/>
      <c r="W36" s="36"/>
      <c r="X36" s="36"/>
    </row>
    <row r="37" spans="1:259" ht="36" customHeight="1" x14ac:dyDescent="0.3">
      <c r="B37" s="144" t="s">
        <v>79</v>
      </c>
      <c r="C37" s="144"/>
      <c r="D37" s="144"/>
      <c r="E37" s="144"/>
      <c r="F37" s="144"/>
      <c r="G37" s="144"/>
      <c r="H37" s="144"/>
      <c r="I37" s="144"/>
      <c r="J37" s="144"/>
      <c r="K37" s="144"/>
      <c r="L37" s="144"/>
      <c r="M37" s="144"/>
      <c r="N37" s="144"/>
      <c r="O37" s="144"/>
      <c r="P37" s="62"/>
      <c r="Q37" s="62"/>
      <c r="R37" s="58"/>
      <c r="S37" s="60"/>
      <c r="T37" s="59"/>
      <c r="U37" s="59"/>
      <c r="V37" s="36"/>
      <c r="W37" s="36"/>
      <c r="X37" s="36"/>
    </row>
    <row r="38" spans="1:259" ht="21" customHeight="1" x14ac:dyDescent="0.3">
      <c r="B38" s="146" t="s">
        <v>80</v>
      </c>
      <c r="C38" s="146"/>
      <c r="D38" s="146"/>
      <c r="E38" s="146"/>
      <c r="F38" s="146"/>
      <c r="G38" s="146"/>
      <c r="H38" s="146"/>
      <c r="I38" s="146"/>
      <c r="J38" s="146"/>
      <c r="K38" s="146"/>
      <c r="L38" s="146"/>
      <c r="M38" s="146"/>
      <c r="N38" s="146"/>
      <c r="O38" s="146"/>
      <c r="P38" s="146"/>
      <c r="Q38" s="146"/>
      <c r="R38" s="58"/>
      <c r="S38" s="60"/>
      <c r="T38" s="59"/>
      <c r="U38" s="59"/>
      <c r="V38" s="36"/>
      <c r="W38" s="36"/>
      <c r="X38" s="36"/>
    </row>
    <row r="39" spans="1:259" ht="21" customHeight="1" x14ac:dyDescent="0.3">
      <c r="B39" s="147" t="s">
        <v>81</v>
      </c>
      <c r="C39" s="147"/>
      <c r="D39" s="147"/>
      <c r="E39" s="147"/>
      <c r="F39" s="147"/>
      <c r="G39" s="147"/>
      <c r="H39" s="147"/>
      <c r="I39" s="147"/>
      <c r="J39" s="147"/>
      <c r="K39" s="147"/>
      <c r="L39" s="147"/>
      <c r="M39" s="147"/>
      <c r="N39" s="147"/>
      <c r="O39" s="147"/>
      <c r="P39" s="147"/>
      <c r="Q39" s="147"/>
      <c r="R39" s="58"/>
      <c r="S39" s="60"/>
      <c r="T39" s="59"/>
      <c r="U39" s="59"/>
      <c r="V39" s="36"/>
      <c r="W39" s="36"/>
      <c r="X39" s="36"/>
    </row>
    <row r="40" spans="1:259" ht="21" customHeight="1" x14ac:dyDescent="0.3">
      <c r="B40" s="57" t="s">
        <v>82</v>
      </c>
      <c r="C40" s="58"/>
      <c r="D40" s="58"/>
      <c r="E40" s="59"/>
      <c r="F40" s="59"/>
      <c r="G40" s="59"/>
      <c r="H40" s="59"/>
      <c r="I40" s="59"/>
      <c r="J40" s="60"/>
      <c r="K40" s="58"/>
      <c r="L40" s="60"/>
      <c r="M40" s="58"/>
      <c r="N40" s="58"/>
      <c r="O40" s="58"/>
      <c r="P40" s="58"/>
      <c r="Q40" s="58"/>
      <c r="R40" s="58"/>
      <c r="S40" s="60"/>
      <c r="T40" s="59"/>
      <c r="U40" s="59"/>
      <c r="V40" s="36"/>
      <c r="W40" s="36"/>
      <c r="X40" s="36"/>
    </row>
    <row r="41" spans="1:259" ht="34.5" customHeight="1" x14ac:dyDescent="0.3">
      <c r="B41" s="144" t="s">
        <v>83</v>
      </c>
      <c r="C41" s="144"/>
      <c r="D41" s="144"/>
      <c r="E41" s="144"/>
      <c r="F41" s="144"/>
      <c r="G41" s="144"/>
      <c r="H41" s="144"/>
      <c r="I41" s="144"/>
      <c r="J41" s="144"/>
      <c r="K41" s="144"/>
      <c r="L41" s="144"/>
      <c r="M41" s="144"/>
      <c r="N41" s="144"/>
      <c r="O41" s="144"/>
      <c r="P41" s="144"/>
      <c r="Q41" s="144"/>
      <c r="R41" s="144"/>
      <c r="S41" s="144"/>
      <c r="T41" s="144"/>
      <c r="U41" s="144"/>
      <c r="V41" s="36"/>
      <c r="W41" s="36"/>
      <c r="X41" s="36"/>
    </row>
    <row r="42" spans="1:259" ht="18.75" customHeight="1" x14ac:dyDescent="0.3">
      <c r="B42" s="145" t="s">
        <v>84</v>
      </c>
      <c r="C42" s="144"/>
      <c r="D42" s="144"/>
      <c r="E42" s="144"/>
      <c r="F42" s="144"/>
      <c r="G42" s="144"/>
      <c r="H42" s="144"/>
      <c r="I42" s="144"/>
      <c r="J42" s="144"/>
      <c r="K42" s="144"/>
      <c r="L42" s="144"/>
      <c r="M42" s="144"/>
      <c r="N42" s="144"/>
      <c r="O42" s="144"/>
      <c r="P42" s="144"/>
      <c r="Q42" s="144"/>
      <c r="R42" s="144"/>
      <c r="S42" s="144"/>
      <c r="T42" s="144"/>
      <c r="U42" s="144"/>
      <c r="V42" s="36"/>
      <c r="W42" s="36"/>
      <c r="X42" s="36"/>
    </row>
    <row r="43" spans="1:259" s="45" customFormat="1" ht="53.25" customHeight="1" x14ac:dyDescent="0.3">
      <c r="B43" s="144" t="s">
        <v>85</v>
      </c>
      <c r="C43" s="144"/>
      <c r="D43" s="144"/>
      <c r="E43" s="144"/>
      <c r="F43" s="144"/>
      <c r="G43" s="144"/>
      <c r="H43" s="144"/>
      <c r="I43" s="144"/>
      <c r="J43" s="144"/>
      <c r="K43" s="144"/>
      <c r="L43" s="144"/>
      <c r="M43" s="144"/>
      <c r="N43" s="144"/>
      <c r="O43" s="144"/>
      <c r="P43" s="144"/>
      <c r="Q43" s="144"/>
      <c r="R43" s="144"/>
      <c r="S43" s="144"/>
      <c r="T43" s="144"/>
      <c r="U43" s="144"/>
      <c r="V43" s="46"/>
      <c r="W43" s="46"/>
      <c r="X43" s="46"/>
    </row>
    <row r="44" spans="1:259" s="45" customFormat="1" ht="32.25" customHeight="1" x14ac:dyDescent="0.3">
      <c r="B44" s="144"/>
      <c r="C44" s="144"/>
      <c r="D44" s="144"/>
      <c r="E44" s="144"/>
      <c r="F44" s="144"/>
      <c r="G44" s="144"/>
      <c r="H44" s="144"/>
      <c r="I44" s="144"/>
      <c r="J44" s="144"/>
      <c r="K44" s="144"/>
      <c r="L44" s="144"/>
      <c r="M44" s="144"/>
      <c r="N44" s="144"/>
      <c r="O44" s="144"/>
      <c r="P44" s="144"/>
      <c r="Q44" s="144"/>
      <c r="R44" s="144"/>
      <c r="S44" s="144"/>
      <c r="T44" s="62"/>
      <c r="U44" s="62"/>
      <c r="V44" s="46"/>
      <c r="W44" s="46"/>
      <c r="X44" s="46"/>
    </row>
    <row r="45" spans="1:259" s="47" customFormat="1" ht="17.25" customHeight="1" x14ac:dyDescent="0.3">
      <c r="B45" s="64"/>
      <c r="C45" s="65"/>
      <c r="R45" s="41"/>
      <c r="S45" s="41"/>
      <c r="T45" s="41"/>
      <c r="U45" s="41"/>
      <c r="V45" s="41"/>
      <c r="W45" s="41"/>
      <c r="X45" s="41"/>
      <c r="Y45" s="41"/>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c r="BW45" s="20"/>
      <c r="BX45" s="20"/>
      <c r="BY45" s="20"/>
      <c r="BZ45" s="20"/>
      <c r="CA45" s="20"/>
      <c r="CB45" s="20"/>
      <c r="CC45" s="20"/>
      <c r="CD45" s="20"/>
      <c r="CE45" s="20"/>
      <c r="CF45" s="20"/>
      <c r="CG45" s="20"/>
      <c r="CH45" s="20"/>
      <c r="CI45" s="20"/>
      <c r="CJ45" s="20"/>
      <c r="CK45" s="20"/>
      <c r="CL45" s="20"/>
      <c r="CM45" s="20"/>
      <c r="CN45" s="20"/>
      <c r="CO45" s="20"/>
      <c r="CP45" s="20"/>
      <c r="CQ45" s="20"/>
      <c r="CR45" s="20"/>
      <c r="CS45" s="20"/>
      <c r="CT45" s="20"/>
      <c r="CU45" s="20"/>
      <c r="CV45" s="20"/>
      <c r="CW45" s="20"/>
      <c r="CX45" s="20"/>
      <c r="CY45" s="20"/>
      <c r="CZ45" s="20"/>
      <c r="DA45" s="20"/>
      <c r="DB45" s="20"/>
      <c r="DC45" s="20"/>
      <c r="DD45" s="20"/>
      <c r="DE45" s="20"/>
      <c r="DF45" s="20"/>
      <c r="DG45" s="20"/>
      <c r="DH45" s="20"/>
      <c r="DI45" s="20"/>
      <c r="DJ45" s="20"/>
      <c r="DK45" s="20"/>
      <c r="DL45" s="20"/>
      <c r="DM45" s="20"/>
      <c r="DN45" s="20"/>
      <c r="DO45" s="20"/>
      <c r="DP45" s="20"/>
      <c r="DQ45" s="20"/>
      <c r="DR45" s="20"/>
      <c r="DS45" s="20"/>
      <c r="DT45" s="20"/>
      <c r="DU45" s="20"/>
      <c r="DV45" s="20"/>
      <c r="DW45" s="20"/>
      <c r="DX45" s="20"/>
      <c r="DY45" s="20"/>
      <c r="DZ45" s="20"/>
      <c r="EA45" s="20"/>
      <c r="EB45" s="20"/>
      <c r="EC45" s="20"/>
      <c r="ED45" s="20"/>
      <c r="EE45" s="20"/>
      <c r="EF45" s="20"/>
      <c r="EG45" s="20"/>
      <c r="EH45" s="20"/>
      <c r="EI45" s="20"/>
      <c r="EJ45" s="20"/>
      <c r="EK45" s="20"/>
      <c r="EL45" s="20"/>
      <c r="EM45" s="20"/>
      <c r="EN45" s="20"/>
      <c r="EO45" s="20"/>
      <c r="EP45" s="20"/>
      <c r="EQ45" s="20"/>
      <c r="ER45" s="20"/>
      <c r="ES45" s="20"/>
      <c r="ET45" s="20"/>
      <c r="EU45" s="20"/>
      <c r="EV45" s="20"/>
      <c r="EW45" s="20"/>
      <c r="EX45" s="20"/>
      <c r="EY45" s="20"/>
      <c r="EZ45" s="20"/>
      <c r="FA45" s="20"/>
      <c r="FB45" s="20"/>
      <c r="FC45" s="20"/>
      <c r="FD45" s="20"/>
      <c r="FE45" s="20"/>
      <c r="FF45" s="20"/>
      <c r="FG45" s="20"/>
      <c r="FH45" s="20"/>
      <c r="FI45" s="20"/>
      <c r="FJ45" s="20"/>
      <c r="FK45" s="20"/>
      <c r="FL45" s="20"/>
      <c r="FM45" s="20"/>
      <c r="FN45" s="20"/>
      <c r="FO45" s="20"/>
      <c r="FP45" s="20"/>
      <c r="FQ45" s="20"/>
      <c r="FR45" s="20"/>
      <c r="FS45" s="20"/>
      <c r="FT45" s="20"/>
      <c r="FU45" s="20"/>
      <c r="FV45" s="20"/>
      <c r="FW45" s="20"/>
      <c r="FX45" s="20"/>
      <c r="FY45" s="20"/>
      <c r="FZ45" s="20"/>
      <c r="GA45" s="20"/>
      <c r="GB45" s="20"/>
      <c r="GC45" s="20"/>
      <c r="GD45" s="20"/>
      <c r="GE45" s="20"/>
      <c r="GF45" s="20"/>
      <c r="GG45" s="20"/>
      <c r="GH45" s="20"/>
      <c r="GI45" s="20"/>
      <c r="GJ45" s="20"/>
      <c r="GK45" s="20"/>
      <c r="GL45" s="20"/>
      <c r="GM45" s="20"/>
      <c r="GN45" s="20"/>
      <c r="GO45" s="20"/>
      <c r="GP45" s="20"/>
      <c r="GQ45" s="20"/>
      <c r="GR45" s="20"/>
      <c r="GS45" s="20"/>
      <c r="GT45" s="20"/>
      <c r="GU45" s="20"/>
      <c r="GV45" s="20"/>
      <c r="GW45" s="20"/>
      <c r="GX45" s="20"/>
      <c r="GY45" s="20"/>
      <c r="GZ45" s="20"/>
      <c r="HA45" s="20"/>
      <c r="HB45" s="20"/>
      <c r="HC45" s="20"/>
      <c r="HD45" s="20"/>
      <c r="HE45" s="20"/>
      <c r="HF45" s="20"/>
      <c r="HG45" s="20"/>
      <c r="HH45" s="20"/>
      <c r="HI45" s="20"/>
      <c r="HJ45" s="20"/>
      <c r="HK45" s="20"/>
      <c r="HL45" s="20"/>
      <c r="HM45" s="20"/>
      <c r="HN45" s="20"/>
      <c r="HO45" s="20"/>
      <c r="HP45" s="20"/>
      <c r="HQ45" s="20"/>
      <c r="HR45" s="20"/>
      <c r="HS45" s="20"/>
      <c r="HT45" s="20"/>
      <c r="HU45" s="20"/>
      <c r="HV45" s="20"/>
      <c r="HW45" s="20"/>
      <c r="HX45" s="20"/>
      <c r="HY45" s="20"/>
      <c r="HZ45" s="20"/>
      <c r="IA45" s="20"/>
      <c r="IB45" s="20"/>
      <c r="IC45" s="20"/>
      <c r="ID45" s="20"/>
      <c r="IE45" s="20"/>
      <c r="IF45" s="20"/>
      <c r="IG45" s="20"/>
      <c r="IH45" s="20"/>
      <c r="II45" s="20"/>
      <c r="IJ45" s="20"/>
      <c r="IK45" s="20"/>
      <c r="IL45" s="20"/>
      <c r="IM45" s="20"/>
      <c r="IN45" s="20"/>
      <c r="IO45" s="20"/>
      <c r="IP45" s="20"/>
      <c r="IQ45" s="20"/>
      <c r="IR45" s="20"/>
      <c r="IS45" s="20"/>
      <c r="IT45" s="20"/>
      <c r="IU45" s="20"/>
      <c r="IV45" s="20"/>
      <c r="IW45" s="20"/>
      <c r="IX45" s="20"/>
      <c r="IY45" s="20"/>
    </row>
    <row r="46" spans="1:259" x14ac:dyDescent="0.3">
      <c r="B46" s="61"/>
      <c r="R46" s="38"/>
      <c r="S46" s="40"/>
      <c r="T46" s="39"/>
      <c r="U46" s="39"/>
      <c r="V46" s="39"/>
      <c r="W46" s="39"/>
      <c r="X46" s="39"/>
    </row>
    <row r="47" spans="1:259" ht="21" customHeight="1" x14ac:dyDescent="0.3">
      <c r="A47" s="41"/>
      <c r="B47" s="141"/>
      <c r="C47" s="141"/>
      <c r="D47" s="141"/>
      <c r="E47" s="141"/>
      <c r="F47" s="141"/>
      <c r="G47" s="141"/>
      <c r="H47" s="141"/>
      <c r="I47" s="141"/>
      <c r="J47" s="141"/>
      <c r="K47" s="141"/>
      <c r="L47" s="141"/>
      <c r="M47" s="141"/>
      <c r="N47" s="141"/>
      <c r="O47" s="141"/>
      <c r="P47" s="141"/>
      <c r="Q47" s="141"/>
      <c r="R47" s="41"/>
      <c r="S47" s="41"/>
      <c r="T47" s="39"/>
      <c r="U47" s="39"/>
      <c r="V47" s="39"/>
      <c r="W47" s="39"/>
      <c r="X47" s="39"/>
    </row>
    <row r="48" spans="1:259" x14ac:dyDescent="0.3">
      <c r="E48" s="42"/>
      <c r="F48" s="42"/>
      <c r="G48" s="42"/>
      <c r="H48" s="42"/>
      <c r="I48" s="42"/>
      <c r="J48" s="42"/>
    </row>
    <row r="49" spans="2:20" ht="14.65" customHeight="1" x14ac:dyDescent="0.3">
      <c r="B49" s="43"/>
      <c r="C49" s="43"/>
      <c r="D49" s="43"/>
      <c r="E49" s="142"/>
      <c r="F49" s="142"/>
      <c r="G49" s="142"/>
      <c r="H49" s="142"/>
      <c r="I49" s="142"/>
      <c r="J49" s="142"/>
      <c r="R49" s="143"/>
      <c r="S49" s="143"/>
    </row>
    <row r="50" spans="2:20" ht="14" x14ac:dyDescent="0.3">
      <c r="B50" s="43"/>
      <c r="C50" s="43"/>
      <c r="D50" s="43"/>
    </row>
    <row r="51" spans="2:20" ht="14" x14ac:dyDescent="0.3">
      <c r="B51" s="43"/>
      <c r="C51" s="43"/>
      <c r="D51" s="43"/>
    </row>
    <row r="53" spans="2:20" ht="12.75" customHeight="1" x14ac:dyDescent="0.3">
      <c r="E53" s="44"/>
      <c r="F53" s="44"/>
      <c r="G53" s="44"/>
      <c r="H53" s="44"/>
      <c r="I53" s="44"/>
      <c r="J53" s="44"/>
      <c r="K53" s="44"/>
    </row>
    <row r="57" spans="2:20" x14ac:dyDescent="0.3">
      <c r="T57" s="20" t="s">
        <v>42</v>
      </c>
    </row>
  </sheetData>
  <mergeCells count="40">
    <mergeCell ref="B44:S44"/>
    <mergeCell ref="B47:Q47"/>
    <mergeCell ref="E49:J49"/>
    <mergeCell ref="R49:S49"/>
    <mergeCell ref="B37:O37"/>
    <mergeCell ref="B38:Q38"/>
    <mergeCell ref="B39:Q39"/>
    <mergeCell ref="B41:U41"/>
    <mergeCell ref="B42:U42"/>
    <mergeCell ref="B43:U43"/>
    <mergeCell ref="V11:V13"/>
    <mergeCell ref="W11:W13"/>
    <mergeCell ref="X11:X13"/>
    <mergeCell ref="Y11:Y13"/>
    <mergeCell ref="O12:O13"/>
    <mergeCell ref="P12:P13"/>
    <mergeCell ref="U11:U13"/>
    <mergeCell ref="N11:N13"/>
    <mergeCell ref="Q11:Q13"/>
    <mergeCell ref="R11:R13"/>
    <mergeCell ref="S11:S13"/>
    <mergeCell ref="T11:T13"/>
    <mergeCell ref="M11:M13"/>
    <mergeCell ref="B11:B13"/>
    <mergeCell ref="C11:C13"/>
    <mergeCell ref="D11:D13"/>
    <mergeCell ref="E11:E13"/>
    <mergeCell ref="F11:F13"/>
    <mergeCell ref="G11:G13"/>
    <mergeCell ref="H11:H13"/>
    <mergeCell ref="I11:I13"/>
    <mergeCell ref="J11:J13"/>
    <mergeCell ref="K11:K13"/>
    <mergeCell ref="L11:L13"/>
    <mergeCell ref="B9:H9"/>
    <mergeCell ref="H4:J4"/>
    <mergeCell ref="B5:R5"/>
    <mergeCell ref="B6:H6"/>
    <mergeCell ref="I6:M6"/>
    <mergeCell ref="B8:R8"/>
  </mergeCells>
  <dataValidations count="4">
    <dataValidation type="list" allowBlank="1" showInputMessage="1" showErrorMessage="1" sqref="H15:H32" xr:uid="{BFBA4796-DB82-465D-A2DD-B8B19BC57DB8}">
      <formula1>"Terminuota, Neterminuota"</formula1>
    </dataValidation>
    <dataValidation type="list" allowBlank="1" showInputMessage="1" showErrorMessage="1" sqref="S15:S32" xr:uid="{EAECCD10-98EA-4FC1-9718-4853F183C3D9}">
      <formula1>"5,6"</formula1>
    </dataValidation>
    <dataValidation type="list" showInputMessage="1" showErrorMessage="1" sqref="I9" xr:uid="{CB1678B5-EC96-4067-B9C2-B5E8F76A3032}">
      <formula1>"Biudžetinė, Verslo įm. ir kt., Kitos organizacijos**, "</formula1>
    </dataValidation>
    <dataValidation type="list" allowBlank="1" showInputMessage="1" showErrorMessage="1" sqref="WVJ983067 J65563 IX65563 ST65563 ACP65563 AML65563 AWH65563 BGD65563 BPZ65563 BZV65563 CJR65563 CTN65563 DDJ65563 DNF65563 DXB65563 EGX65563 EQT65563 FAP65563 FKL65563 FUH65563 GED65563 GNZ65563 GXV65563 HHR65563 HRN65563 IBJ65563 ILF65563 IVB65563 JEX65563 JOT65563 JYP65563 KIL65563 KSH65563 LCD65563 LLZ65563 LVV65563 MFR65563 MPN65563 MZJ65563 NJF65563 NTB65563 OCX65563 OMT65563 OWP65563 PGL65563 PQH65563 QAD65563 QJZ65563 QTV65563 RDR65563 RNN65563 RXJ65563 SHF65563 SRB65563 TAX65563 TKT65563 TUP65563 UEL65563 UOH65563 UYD65563 VHZ65563 VRV65563 WBR65563 WLN65563 WVJ65563 J131099 IX131099 ST131099 ACP131099 AML131099 AWH131099 BGD131099 BPZ131099 BZV131099 CJR131099 CTN131099 DDJ131099 DNF131099 DXB131099 EGX131099 EQT131099 FAP131099 FKL131099 FUH131099 GED131099 GNZ131099 GXV131099 HHR131099 HRN131099 IBJ131099 ILF131099 IVB131099 JEX131099 JOT131099 JYP131099 KIL131099 KSH131099 LCD131099 LLZ131099 LVV131099 MFR131099 MPN131099 MZJ131099 NJF131099 NTB131099 OCX131099 OMT131099 OWP131099 PGL131099 PQH131099 QAD131099 QJZ131099 QTV131099 RDR131099 RNN131099 RXJ131099 SHF131099 SRB131099 TAX131099 TKT131099 TUP131099 UEL131099 UOH131099 UYD131099 VHZ131099 VRV131099 WBR131099 WLN131099 WVJ131099 J196635 IX196635 ST196635 ACP196635 AML196635 AWH196635 BGD196635 BPZ196635 BZV196635 CJR196635 CTN196635 DDJ196635 DNF196635 DXB196635 EGX196635 EQT196635 FAP196635 FKL196635 FUH196635 GED196635 GNZ196635 GXV196635 HHR196635 HRN196635 IBJ196635 ILF196635 IVB196635 JEX196635 JOT196635 JYP196635 KIL196635 KSH196635 LCD196635 LLZ196635 LVV196635 MFR196635 MPN196635 MZJ196635 NJF196635 NTB196635 OCX196635 OMT196635 OWP196635 PGL196635 PQH196635 QAD196635 QJZ196635 QTV196635 RDR196635 RNN196635 RXJ196635 SHF196635 SRB196635 TAX196635 TKT196635 TUP196635 UEL196635 UOH196635 UYD196635 VHZ196635 VRV196635 WBR196635 WLN196635 WVJ196635 J262171 IX262171 ST262171 ACP262171 AML262171 AWH262171 BGD262171 BPZ262171 BZV262171 CJR262171 CTN262171 DDJ262171 DNF262171 DXB262171 EGX262171 EQT262171 FAP262171 FKL262171 FUH262171 GED262171 GNZ262171 GXV262171 HHR262171 HRN262171 IBJ262171 ILF262171 IVB262171 JEX262171 JOT262171 JYP262171 KIL262171 KSH262171 LCD262171 LLZ262171 LVV262171 MFR262171 MPN262171 MZJ262171 NJF262171 NTB262171 OCX262171 OMT262171 OWP262171 PGL262171 PQH262171 QAD262171 QJZ262171 QTV262171 RDR262171 RNN262171 RXJ262171 SHF262171 SRB262171 TAX262171 TKT262171 TUP262171 UEL262171 UOH262171 UYD262171 VHZ262171 VRV262171 WBR262171 WLN262171 WVJ262171 J327707 IX327707 ST327707 ACP327707 AML327707 AWH327707 BGD327707 BPZ327707 BZV327707 CJR327707 CTN327707 DDJ327707 DNF327707 DXB327707 EGX327707 EQT327707 FAP327707 FKL327707 FUH327707 GED327707 GNZ327707 GXV327707 HHR327707 HRN327707 IBJ327707 ILF327707 IVB327707 JEX327707 JOT327707 JYP327707 KIL327707 KSH327707 LCD327707 LLZ327707 LVV327707 MFR327707 MPN327707 MZJ327707 NJF327707 NTB327707 OCX327707 OMT327707 OWP327707 PGL327707 PQH327707 QAD327707 QJZ327707 QTV327707 RDR327707 RNN327707 RXJ327707 SHF327707 SRB327707 TAX327707 TKT327707 TUP327707 UEL327707 UOH327707 UYD327707 VHZ327707 VRV327707 WBR327707 WLN327707 WVJ327707 J393243 IX393243 ST393243 ACP393243 AML393243 AWH393243 BGD393243 BPZ393243 BZV393243 CJR393243 CTN393243 DDJ393243 DNF393243 DXB393243 EGX393243 EQT393243 FAP393243 FKL393243 FUH393243 GED393243 GNZ393243 GXV393243 HHR393243 HRN393243 IBJ393243 ILF393243 IVB393243 JEX393243 JOT393243 JYP393243 KIL393243 KSH393243 LCD393243 LLZ393243 LVV393243 MFR393243 MPN393243 MZJ393243 NJF393243 NTB393243 OCX393243 OMT393243 OWP393243 PGL393243 PQH393243 QAD393243 QJZ393243 QTV393243 RDR393243 RNN393243 RXJ393243 SHF393243 SRB393243 TAX393243 TKT393243 TUP393243 UEL393243 UOH393243 UYD393243 VHZ393243 VRV393243 WBR393243 WLN393243 WVJ393243 J458779 IX458779 ST458779 ACP458779 AML458779 AWH458779 BGD458779 BPZ458779 BZV458779 CJR458779 CTN458779 DDJ458779 DNF458779 DXB458779 EGX458779 EQT458779 FAP458779 FKL458779 FUH458779 GED458779 GNZ458779 GXV458779 HHR458779 HRN458779 IBJ458779 ILF458779 IVB458779 JEX458779 JOT458779 JYP458779 KIL458779 KSH458779 LCD458779 LLZ458779 LVV458779 MFR458779 MPN458779 MZJ458779 NJF458779 NTB458779 OCX458779 OMT458779 OWP458779 PGL458779 PQH458779 QAD458779 QJZ458779 QTV458779 RDR458779 RNN458779 RXJ458779 SHF458779 SRB458779 TAX458779 TKT458779 TUP458779 UEL458779 UOH458779 UYD458779 VHZ458779 VRV458779 WBR458779 WLN458779 WVJ458779 J524315 IX524315 ST524315 ACP524315 AML524315 AWH524315 BGD524315 BPZ524315 BZV524315 CJR524315 CTN524315 DDJ524315 DNF524315 DXB524315 EGX524315 EQT524315 FAP524315 FKL524315 FUH524315 GED524315 GNZ524315 GXV524315 HHR524315 HRN524315 IBJ524315 ILF524315 IVB524315 JEX524315 JOT524315 JYP524315 KIL524315 KSH524315 LCD524315 LLZ524315 LVV524315 MFR524315 MPN524315 MZJ524315 NJF524315 NTB524315 OCX524315 OMT524315 OWP524315 PGL524315 PQH524315 QAD524315 QJZ524315 QTV524315 RDR524315 RNN524315 RXJ524315 SHF524315 SRB524315 TAX524315 TKT524315 TUP524315 UEL524315 UOH524315 UYD524315 VHZ524315 VRV524315 WBR524315 WLN524315 WVJ524315 J589851 IX589851 ST589851 ACP589851 AML589851 AWH589851 BGD589851 BPZ589851 BZV589851 CJR589851 CTN589851 DDJ589851 DNF589851 DXB589851 EGX589851 EQT589851 FAP589851 FKL589851 FUH589851 GED589851 GNZ589851 GXV589851 HHR589851 HRN589851 IBJ589851 ILF589851 IVB589851 JEX589851 JOT589851 JYP589851 KIL589851 KSH589851 LCD589851 LLZ589851 LVV589851 MFR589851 MPN589851 MZJ589851 NJF589851 NTB589851 OCX589851 OMT589851 OWP589851 PGL589851 PQH589851 QAD589851 QJZ589851 QTV589851 RDR589851 RNN589851 RXJ589851 SHF589851 SRB589851 TAX589851 TKT589851 TUP589851 UEL589851 UOH589851 UYD589851 VHZ589851 VRV589851 WBR589851 WLN589851 WVJ589851 J655387 IX655387 ST655387 ACP655387 AML655387 AWH655387 BGD655387 BPZ655387 BZV655387 CJR655387 CTN655387 DDJ655387 DNF655387 DXB655387 EGX655387 EQT655387 FAP655387 FKL655387 FUH655387 GED655387 GNZ655387 GXV655387 HHR655387 HRN655387 IBJ655387 ILF655387 IVB655387 JEX655387 JOT655387 JYP655387 KIL655387 KSH655387 LCD655387 LLZ655387 LVV655387 MFR655387 MPN655387 MZJ655387 NJF655387 NTB655387 OCX655387 OMT655387 OWP655387 PGL655387 PQH655387 QAD655387 QJZ655387 QTV655387 RDR655387 RNN655387 RXJ655387 SHF655387 SRB655387 TAX655387 TKT655387 TUP655387 UEL655387 UOH655387 UYD655387 VHZ655387 VRV655387 WBR655387 WLN655387 WVJ655387 J720923 IX720923 ST720923 ACP720923 AML720923 AWH720923 BGD720923 BPZ720923 BZV720923 CJR720923 CTN720923 DDJ720923 DNF720923 DXB720923 EGX720923 EQT720923 FAP720923 FKL720923 FUH720923 GED720923 GNZ720923 GXV720923 HHR720923 HRN720923 IBJ720923 ILF720923 IVB720923 JEX720923 JOT720923 JYP720923 KIL720923 KSH720923 LCD720923 LLZ720923 LVV720923 MFR720923 MPN720923 MZJ720923 NJF720923 NTB720923 OCX720923 OMT720923 OWP720923 PGL720923 PQH720923 QAD720923 QJZ720923 QTV720923 RDR720923 RNN720923 RXJ720923 SHF720923 SRB720923 TAX720923 TKT720923 TUP720923 UEL720923 UOH720923 UYD720923 VHZ720923 VRV720923 WBR720923 WLN720923 WVJ720923 J786459 IX786459 ST786459 ACP786459 AML786459 AWH786459 BGD786459 BPZ786459 BZV786459 CJR786459 CTN786459 DDJ786459 DNF786459 DXB786459 EGX786459 EQT786459 FAP786459 FKL786459 FUH786459 GED786459 GNZ786459 GXV786459 HHR786459 HRN786459 IBJ786459 ILF786459 IVB786459 JEX786459 JOT786459 JYP786459 KIL786459 KSH786459 LCD786459 LLZ786459 LVV786459 MFR786459 MPN786459 MZJ786459 NJF786459 NTB786459 OCX786459 OMT786459 OWP786459 PGL786459 PQH786459 QAD786459 QJZ786459 QTV786459 RDR786459 RNN786459 RXJ786459 SHF786459 SRB786459 TAX786459 TKT786459 TUP786459 UEL786459 UOH786459 UYD786459 VHZ786459 VRV786459 WBR786459 WLN786459 WVJ786459 J851995 IX851995 ST851995 ACP851995 AML851995 AWH851995 BGD851995 BPZ851995 BZV851995 CJR851995 CTN851995 DDJ851995 DNF851995 DXB851995 EGX851995 EQT851995 FAP851995 FKL851995 FUH851995 GED851995 GNZ851995 GXV851995 HHR851995 HRN851995 IBJ851995 ILF851995 IVB851995 JEX851995 JOT851995 JYP851995 KIL851995 KSH851995 LCD851995 LLZ851995 LVV851995 MFR851995 MPN851995 MZJ851995 NJF851995 NTB851995 OCX851995 OMT851995 OWP851995 PGL851995 PQH851995 QAD851995 QJZ851995 QTV851995 RDR851995 RNN851995 RXJ851995 SHF851995 SRB851995 TAX851995 TKT851995 TUP851995 UEL851995 UOH851995 UYD851995 VHZ851995 VRV851995 WBR851995 WLN851995 WVJ851995 J917531 IX917531 ST917531 ACP917531 AML917531 AWH917531 BGD917531 BPZ917531 BZV917531 CJR917531 CTN917531 DDJ917531 DNF917531 DXB917531 EGX917531 EQT917531 FAP917531 FKL917531 FUH917531 GED917531 GNZ917531 GXV917531 HHR917531 HRN917531 IBJ917531 ILF917531 IVB917531 JEX917531 JOT917531 JYP917531 KIL917531 KSH917531 LCD917531 LLZ917531 LVV917531 MFR917531 MPN917531 MZJ917531 NJF917531 NTB917531 OCX917531 OMT917531 OWP917531 PGL917531 PQH917531 QAD917531 QJZ917531 QTV917531 RDR917531 RNN917531 RXJ917531 SHF917531 SRB917531 TAX917531 TKT917531 TUP917531 UEL917531 UOH917531 UYD917531 VHZ917531 VRV917531 WBR917531 WLN917531 WVJ917531 J983067 IX983067 ST983067 ACP983067 AML983067 AWH983067 BGD983067 BPZ983067 BZV983067 CJR983067 CTN983067 DDJ983067 DNF983067 DXB983067 EGX983067 EQT983067 FAP983067 FKL983067 FUH983067 GED983067 GNZ983067 GXV983067 HHR983067 HRN983067 IBJ983067 ILF983067 IVB983067 JEX983067 JOT983067 JYP983067 KIL983067 KSH983067 LCD983067 LLZ983067 LVV983067 MFR983067 MPN983067 MZJ983067 NJF983067 NTB983067 OCX983067 OMT983067 OWP983067 PGL983067 PQH983067 QAD983067 QJZ983067 QTV983067 RDR983067 RNN983067 RXJ983067 SHF983067 SRB983067 TAX983067 TKT983067 TUP983067 UEL983067 UOH983067 UYD983067 VHZ983067 VRV983067 WBR983067 WLN983067" xr:uid="{FAB76707-003C-4E42-BF21-D16A7E9F0B98}">
      <formula1>Taip</formula1>
    </dataValidation>
  </dataValidations>
  <hyperlinks>
    <hyperlink ref="B42" r:id="rId1" xr:uid="{CD74E42E-76DB-4304-BD89-8967E73A901E}"/>
    <hyperlink ref="B39" r:id="rId2" location="/  mėnesinis bruto" xr:uid="{73D0AB45-61D7-4E5E-B647-919143479FE8}"/>
    <hyperlink ref="B38" r:id="rId3" location="/  valandinis bruto" xr:uid="{21760331-07DF-46F2-8D82-AA65418247DA}"/>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pageSetUpPr fitToPage="1"/>
  </sheetPr>
  <dimension ref="A2:AH18"/>
  <sheetViews>
    <sheetView workbookViewId="0">
      <selection activeCell="L13" sqref="L13"/>
    </sheetView>
  </sheetViews>
  <sheetFormatPr defaultRowHeight="12" x14ac:dyDescent="0.3"/>
  <cols>
    <col min="1" max="1" width="28.44140625" customWidth="1"/>
    <col min="2" max="2" width="16.33203125" customWidth="1"/>
    <col min="3" max="3" width="4" customWidth="1"/>
    <col min="4" max="4" width="5.109375" customWidth="1"/>
    <col min="5" max="5" width="6.44140625" customWidth="1"/>
    <col min="6" max="9" width="6" bestFit="1" customWidth="1"/>
    <col min="10" max="10" width="7" customWidth="1"/>
    <col min="11" max="23" width="6" bestFit="1" customWidth="1"/>
    <col min="24" max="24" width="7.33203125" customWidth="1"/>
    <col min="25" max="34" width="6" bestFit="1" customWidth="1"/>
  </cols>
  <sheetData>
    <row r="2" spans="1:34" x14ac:dyDescent="0.3">
      <c r="A2" s="2" t="s">
        <v>89</v>
      </c>
    </row>
    <row r="3" spans="1:34" x14ac:dyDescent="0.3">
      <c r="A3" s="2"/>
    </row>
    <row r="4" spans="1:34" ht="19.5" customHeight="1" x14ac:dyDescent="0.3">
      <c r="A4" s="2" t="s">
        <v>90</v>
      </c>
    </row>
    <row r="5" spans="1:34" ht="23.65" customHeight="1" x14ac:dyDescent="0.3">
      <c r="A5" s="10" t="s">
        <v>91</v>
      </c>
      <c r="B5" s="11"/>
      <c r="C5" s="16"/>
      <c r="D5" s="161" t="s">
        <v>92</v>
      </c>
      <c r="E5" s="162"/>
      <c r="F5" s="162"/>
      <c r="G5" s="162"/>
      <c r="H5" s="162"/>
      <c r="I5" s="162"/>
      <c r="J5" s="162"/>
      <c r="K5" s="162"/>
      <c r="L5" s="162"/>
      <c r="M5" s="162"/>
      <c r="N5" s="162"/>
      <c r="O5" s="162"/>
      <c r="P5" s="162"/>
      <c r="Q5" s="162"/>
      <c r="R5" s="162"/>
      <c r="S5" s="162"/>
      <c r="T5" s="162"/>
      <c r="U5" s="162"/>
      <c r="V5" s="162"/>
      <c r="W5" s="162"/>
      <c r="X5" s="162"/>
      <c r="Y5" s="162"/>
      <c r="Z5" s="162"/>
      <c r="AA5" s="162"/>
      <c r="AB5" s="162"/>
      <c r="AC5" s="162"/>
      <c r="AD5" s="162"/>
      <c r="AE5" s="162"/>
      <c r="AF5" s="162"/>
      <c r="AG5" s="162"/>
      <c r="AH5" s="163"/>
    </row>
    <row r="6" spans="1:34" x14ac:dyDescent="0.3">
      <c r="A6" s="12"/>
      <c r="B6" s="13"/>
      <c r="C6" s="13"/>
      <c r="D6" s="3">
        <v>20</v>
      </c>
      <c r="E6" s="3">
        <v>21</v>
      </c>
      <c r="F6" s="3">
        <v>22</v>
      </c>
      <c r="G6" s="3">
        <v>23</v>
      </c>
      <c r="H6" s="3">
        <v>24</v>
      </c>
      <c r="I6" s="3">
        <v>25</v>
      </c>
      <c r="J6" s="3">
        <v>26</v>
      </c>
      <c r="K6" s="3">
        <v>27</v>
      </c>
      <c r="L6" s="3">
        <v>28</v>
      </c>
      <c r="M6" s="3">
        <v>29</v>
      </c>
      <c r="N6" s="3">
        <v>30</v>
      </c>
      <c r="O6" s="3">
        <v>31</v>
      </c>
      <c r="P6" s="3">
        <v>32</v>
      </c>
      <c r="Q6" s="3">
        <v>33</v>
      </c>
      <c r="R6" s="3">
        <v>34</v>
      </c>
      <c r="S6" s="3">
        <v>35</v>
      </c>
      <c r="T6" s="3">
        <v>36</v>
      </c>
      <c r="U6" s="3">
        <v>37</v>
      </c>
      <c r="V6" s="3">
        <v>38</v>
      </c>
      <c r="W6" s="3">
        <v>39</v>
      </c>
      <c r="X6" s="3">
        <v>40</v>
      </c>
      <c r="Y6" s="3">
        <v>41</v>
      </c>
      <c r="Z6" s="3">
        <v>42</v>
      </c>
      <c r="AA6" s="3">
        <v>43</v>
      </c>
      <c r="AB6" s="3">
        <v>44</v>
      </c>
      <c r="AC6" s="3">
        <v>45</v>
      </c>
      <c r="AD6" s="3">
        <v>46</v>
      </c>
      <c r="AE6" s="3">
        <v>47</v>
      </c>
      <c r="AF6" s="3">
        <v>48</v>
      </c>
      <c r="AG6" s="3">
        <v>49</v>
      </c>
      <c r="AH6" s="3">
        <v>50</v>
      </c>
    </row>
    <row r="7" spans="1:34" x14ac:dyDescent="0.3">
      <c r="A7" s="8" t="s">
        <v>93</v>
      </c>
      <c r="B7" s="9"/>
      <c r="C7" s="9"/>
      <c r="D7" s="17">
        <v>8.6300000000000008</v>
      </c>
      <c r="E7" s="17">
        <v>10.44</v>
      </c>
      <c r="F7" s="17">
        <v>10.44</v>
      </c>
      <c r="G7" s="17">
        <v>10.44</v>
      </c>
      <c r="H7" s="17">
        <v>10.44</v>
      </c>
      <c r="I7" s="17">
        <v>10.44</v>
      </c>
      <c r="J7" s="17">
        <v>12.35</v>
      </c>
      <c r="K7" s="17">
        <v>12.35</v>
      </c>
      <c r="L7" s="17">
        <v>12.35</v>
      </c>
      <c r="M7" s="17">
        <v>12.35</v>
      </c>
      <c r="N7" s="17">
        <v>12.35</v>
      </c>
      <c r="O7" s="17">
        <v>14.99</v>
      </c>
      <c r="P7" s="17">
        <v>14.99</v>
      </c>
      <c r="Q7" s="17">
        <v>14.99</v>
      </c>
      <c r="R7" s="17">
        <v>14.99</v>
      </c>
      <c r="S7" s="17">
        <v>14.99</v>
      </c>
      <c r="T7" s="17">
        <v>14.99</v>
      </c>
      <c r="U7" s="17">
        <v>17.25</v>
      </c>
      <c r="V7" s="17">
        <v>17.25</v>
      </c>
      <c r="W7" s="17">
        <v>17.25</v>
      </c>
      <c r="X7" s="17">
        <v>18.89</v>
      </c>
      <c r="Y7" s="17">
        <v>20.02</v>
      </c>
      <c r="Z7" s="17">
        <v>20.02</v>
      </c>
      <c r="AA7" s="17">
        <v>20.02</v>
      </c>
      <c r="AB7" s="17">
        <v>20.02</v>
      </c>
      <c r="AC7" s="17">
        <v>20.02</v>
      </c>
      <c r="AD7" s="17">
        <v>20.02</v>
      </c>
      <c r="AE7" s="17">
        <v>20.02</v>
      </c>
      <c r="AF7" s="17">
        <v>20.02</v>
      </c>
      <c r="AG7" s="1">
        <v>20.02</v>
      </c>
      <c r="AH7" s="1">
        <v>20.02</v>
      </c>
    </row>
    <row r="8" spans="1:34" x14ac:dyDescent="0.3">
      <c r="A8" s="8" t="s">
        <v>94</v>
      </c>
      <c r="B8" s="9"/>
      <c r="C8" s="9"/>
      <c r="D8" s="17">
        <v>0</v>
      </c>
      <c r="E8" s="17">
        <v>0</v>
      </c>
      <c r="F8" s="17">
        <v>0</v>
      </c>
      <c r="G8" s="17">
        <v>0</v>
      </c>
      <c r="H8" s="17">
        <v>8.6300000000000008</v>
      </c>
      <c r="I8" s="17">
        <v>10.44</v>
      </c>
      <c r="J8" s="17">
        <v>10.44</v>
      </c>
      <c r="K8" s="17">
        <v>10.44</v>
      </c>
      <c r="L8" s="17">
        <v>10.44</v>
      </c>
      <c r="M8" s="17">
        <v>10.44</v>
      </c>
      <c r="N8" s="17">
        <v>10.44</v>
      </c>
      <c r="O8" s="17">
        <v>12.35</v>
      </c>
      <c r="P8" s="17">
        <v>12.35</v>
      </c>
      <c r="Q8" s="17">
        <v>12.35</v>
      </c>
      <c r="R8" s="17">
        <v>12.35</v>
      </c>
      <c r="S8" s="17">
        <v>12.35</v>
      </c>
      <c r="T8" s="17">
        <v>12.35</v>
      </c>
      <c r="U8" s="17">
        <v>14.99</v>
      </c>
      <c r="V8" s="17">
        <v>14.99</v>
      </c>
      <c r="W8" s="17">
        <v>14.99</v>
      </c>
      <c r="X8" s="17">
        <v>14.99</v>
      </c>
      <c r="Y8" s="17">
        <v>14.99</v>
      </c>
      <c r="Z8" s="17">
        <v>14.99</v>
      </c>
      <c r="AA8" s="17">
        <v>17.25</v>
      </c>
      <c r="AB8" s="17">
        <v>17.25</v>
      </c>
      <c r="AC8" s="17">
        <v>17.25</v>
      </c>
      <c r="AD8" s="17">
        <v>17.25</v>
      </c>
      <c r="AE8" s="17">
        <v>17.25</v>
      </c>
      <c r="AF8" s="17">
        <v>18.89</v>
      </c>
      <c r="AG8" s="1">
        <v>20.02</v>
      </c>
      <c r="AH8" s="1">
        <v>20.02</v>
      </c>
    </row>
    <row r="11" spans="1:34" ht="26" x14ac:dyDescent="0.3">
      <c r="A11" s="15" t="s">
        <v>95</v>
      </c>
      <c r="B11" s="160" t="s">
        <v>96</v>
      </c>
      <c r="C11" s="160"/>
      <c r="D11" s="160"/>
      <c r="E11" s="160"/>
    </row>
    <row r="12" spans="1:34" ht="73.5" customHeight="1" x14ac:dyDescent="0.3">
      <c r="A12" s="14" t="s">
        <v>97</v>
      </c>
      <c r="B12" s="159" t="s">
        <v>98</v>
      </c>
      <c r="C12" s="159"/>
      <c r="D12" s="159"/>
      <c r="E12" s="159"/>
    </row>
    <row r="13" spans="1:34" ht="82.15" customHeight="1" x14ac:dyDescent="0.3">
      <c r="A13" s="14" t="s">
        <v>99</v>
      </c>
      <c r="B13" s="159" t="s">
        <v>100</v>
      </c>
      <c r="C13" s="159"/>
      <c r="D13" s="159"/>
      <c r="E13" s="159"/>
    </row>
    <row r="14" spans="1:34" ht="79.150000000000006" customHeight="1" x14ac:dyDescent="0.3">
      <c r="A14" s="14" t="s">
        <v>101</v>
      </c>
      <c r="B14" s="159" t="s">
        <v>102</v>
      </c>
      <c r="C14" s="159"/>
      <c r="D14" s="159"/>
      <c r="E14" s="159"/>
    </row>
    <row r="15" spans="1:34" ht="81.650000000000006" customHeight="1" x14ac:dyDescent="0.3">
      <c r="A15" s="14" t="s">
        <v>103</v>
      </c>
      <c r="B15" s="159" t="s">
        <v>104</v>
      </c>
      <c r="C15" s="159"/>
      <c r="D15" s="159"/>
      <c r="E15" s="159"/>
    </row>
    <row r="16" spans="1:34" ht="82.5" customHeight="1" x14ac:dyDescent="0.3">
      <c r="A16" s="14" t="s">
        <v>105</v>
      </c>
      <c r="B16" s="159" t="s">
        <v>106</v>
      </c>
      <c r="C16" s="159"/>
      <c r="D16" s="159"/>
      <c r="E16" s="159"/>
    </row>
    <row r="17" spans="1:5" ht="70.150000000000006" customHeight="1" x14ac:dyDescent="0.3">
      <c r="A17" s="14" t="s">
        <v>107</v>
      </c>
      <c r="B17" s="159" t="s">
        <v>108</v>
      </c>
      <c r="C17" s="159"/>
      <c r="D17" s="159"/>
      <c r="E17" s="159"/>
    </row>
    <row r="18" spans="1:5" ht="65.650000000000006" customHeight="1" x14ac:dyDescent="0.3">
      <c r="A18" s="14" t="s">
        <v>109</v>
      </c>
      <c r="B18" s="159" t="s">
        <v>110</v>
      </c>
      <c r="C18" s="159"/>
      <c r="D18" s="159"/>
      <c r="E18" s="159"/>
    </row>
  </sheetData>
  <mergeCells count="9">
    <mergeCell ref="B17:E17"/>
    <mergeCell ref="B18:E18"/>
    <mergeCell ref="B11:E11"/>
    <mergeCell ref="D5:AH5"/>
    <mergeCell ref="B12:E12"/>
    <mergeCell ref="B13:E13"/>
    <mergeCell ref="B14:E14"/>
    <mergeCell ref="B15:E15"/>
    <mergeCell ref="B16:E16"/>
  </mergeCells>
  <pageMargins left="0.7" right="0.7" top="0.75" bottom="0.75" header="0.3" footer="0.3"/>
  <pageSetup paperSize="9" scale="77"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A1:Q21"/>
  <sheetViews>
    <sheetView workbookViewId="0">
      <selection activeCell="C5" sqref="C5:Q5"/>
    </sheetView>
  </sheetViews>
  <sheetFormatPr defaultRowHeight="12" x14ac:dyDescent="0.3"/>
  <cols>
    <col min="1" max="1" width="25.44140625" customWidth="1"/>
    <col min="2" max="2" width="14.44140625" customWidth="1"/>
    <col min="3" max="3" width="7.44140625" customWidth="1"/>
    <col min="4" max="17" width="7.6640625" customWidth="1"/>
  </cols>
  <sheetData>
    <row r="1" spans="1:17" x14ac:dyDescent="0.3">
      <c r="A1" s="2" t="s">
        <v>111</v>
      </c>
    </row>
    <row r="2" spans="1:17" x14ac:dyDescent="0.3">
      <c r="A2" s="2" t="s">
        <v>112</v>
      </c>
    </row>
    <row r="3" spans="1:17" x14ac:dyDescent="0.3">
      <c r="A3" s="2"/>
    </row>
    <row r="4" spans="1:17" x14ac:dyDescent="0.3">
      <c r="A4" s="7"/>
    </row>
    <row r="5" spans="1:17" ht="35.15" customHeight="1" x14ac:dyDescent="0.3">
      <c r="A5" s="164" t="s">
        <v>91</v>
      </c>
      <c r="B5" s="167" t="s">
        <v>113</v>
      </c>
      <c r="C5" s="170" t="s">
        <v>114</v>
      </c>
      <c r="D5" s="171"/>
      <c r="E5" s="171"/>
      <c r="F5" s="171"/>
      <c r="G5" s="171"/>
      <c r="H5" s="171"/>
      <c r="I5" s="171"/>
      <c r="J5" s="171"/>
      <c r="K5" s="171"/>
      <c r="L5" s="171"/>
      <c r="M5" s="171"/>
      <c r="N5" s="171"/>
      <c r="O5" s="171"/>
      <c r="P5" s="171"/>
      <c r="Q5" s="172"/>
    </row>
    <row r="6" spans="1:17" ht="12" customHeight="1" x14ac:dyDescent="0.3">
      <c r="A6" s="165"/>
      <c r="B6" s="168"/>
      <c r="C6" s="3">
        <v>0.5</v>
      </c>
      <c r="D6" s="3">
        <v>1</v>
      </c>
      <c r="E6" s="3">
        <v>1.5</v>
      </c>
      <c r="F6" s="3">
        <v>2</v>
      </c>
      <c r="G6" s="3">
        <v>2.5</v>
      </c>
      <c r="H6" s="3">
        <v>3</v>
      </c>
      <c r="I6" s="3">
        <v>3.5</v>
      </c>
      <c r="J6" s="3">
        <v>4</v>
      </c>
      <c r="K6" s="3">
        <v>4.5</v>
      </c>
      <c r="L6" s="3">
        <v>5</v>
      </c>
      <c r="M6" s="3">
        <v>6</v>
      </c>
      <c r="N6" s="3">
        <v>7</v>
      </c>
      <c r="O6" s="3">
        <v>8</v>
      </c>
      <c r="P6" s="3">
        <v>9</v>
      </c>
      <c r="Q6" s="3">
        <v>10</v>
      </c>
    </row>
    <row r="7" spans="1:17" ht="26.15" customHeight="1" x14ac:dyDescent="0.3">
      <c r="A7" s="166"/>
      <c r="B7" s="169"/>
      <c r="C7" s="3">
        <v>4</v>
      </c>
      <c r="D7" s="4">
        <v>8</v>
      </c>
      <c r="E7" s="3">
        <v>12</v>
      </c>
      <c r="F7" s="3">
        <v>16</v>
      </c>
      <c r="G7" s="3">
        <v>20</v>
      </c>
      <c r="H7" s="3">
        <v>24</v>
      </c>
      <c r="I7" s="3">
        <v>28</v>
      </c>
      <c r="J7" s="3">
        <v>32</v>
      </c>
      <c r="K7" s="3">
        <v>36</v>
      </c>
      <c r="L7" s="3">
        <v>40</v>
      </c>
      <c r="M7" s="3">
        <v>48</v>
      </c>
      <c r="N7" s="3">
        <v>56</v>
      </c>
      <c r="O7" s="3">
        <v>64</v>
      </c>
      <c r="P7" s="3">
        <v>72</v>
      </c>
      <c r="Q7" s="3">
        <v>80</v>
      </c>
    </row>
    <row r="8" spans="1:17" x14ac:dyDescent="0.3">
      <c r="A8" s="5" t="s">
        <v>115</v>
      </c>
      <c r="B8" s="5">
        <v>167.3</v>
      </c>
      <c r="C8" s="5">
        <f t="shared" ref="C8:Q8" si="0">ROUND(C7/($B$8-C7)*100,2)</f>
        <v>2.4500000000000002</v>
      </c>
      <c r="D8" s="5">
        <f t="shared" si="0"/>
        <v>5.0199999999999996</v>
      </c>
      <c r="E8" s="5">
        <f t="shared" si="0"/>
        <v>7.73</v>
      </c>
      <c r="F8" s="5">
        <f t="shared" si="0"/>
        <v>10.58</v>
      </c>
      <c r="G8" s="5">
        <f t="shared" si="0"/>
        <v>13.58</v>
      </c>
      <c r="H8" s="5">
        <f t="shared" si="0"/>
        <v>16.75</v>
      </c>
      <c r="I8" s="5">
        <f t="shared" si="0"/>
        <v>20.100000000000001</v>
      </c>
      <c r="J8" s="5">
        <f t="shared" si="0"/>
        <v>23.65</v>
      </c>
      <c r="K8" s="5">
        <f t="shared" si="0"/>
        <v>27.42</v>
      </c>
      <c r="L8" s="5">
        <f t="shared" si="0"/>
        <v>31.42</v>
      </c>
      <c r="M8" s="5">
        <f t="shared" si="0"/>
        <v>40.229999999999997</v>
      </c>
      <c r="N8" s="5">
        <f t="shared" si="0"/>
        <v>50.31</v>
      </c>
      <c r="O8" s="5">
        <f t="shared" si="0"/>
        <v>61.96</v>
      </c>
      <c r="P8" s="5">
        <f t="shared" si="0"/>
        <v>75.55</v>
      </c>
      <c r="Q8" s="5">
        <f t="shared" si="0"/>
        <v>91.64</v>
      </c>
    </row>
    <row r="13" spans="1:17" x14ac:dyDescent="0.3">
      <c r="A13" s="6"/>
      <c r="B13" s="6"/>
    </row>
    <row r="14" spans="1:17" x14ac:dyDescent="0.3">
      <c r="A14" s="6"/>
      <c r="B14" s="6"/>
    </row>
    <row r="15" spans="1:17" x14ac:dyDescent="0.3">
      <c r="A15" s="6"/>
      <c r="B15" s="6"/>
    </row>
    <row r="16" spans="1:17" x14ac:dyDescent="0.3">
      <c r="A16" s="6"/>
      <c r="B16" s="6"/>
    </row>
    <row r="17" spans="1:2" x14ac:dyDescent="0.3">
      <c r="A17" s="6"/>
      <c r="B17" s="6"/>
    </row>
    <row r="18" spans="1:2" x14ac:dyDescent="0.3">
      <c r="A18" s="6"/>
      <c r="B18" s="6"/>
    </row>
    <row r="19" spans="1:2" x14ac:dyDescent="0.3">
      <c r="A19" s="6"/>
      <c r="B19" s="6"/>
    </row>
    <row r="20" spans="1:2" x14ac:dyDescent="0.3">
      <c r="A20" s="6"/>
      <c r="B20" s="6"/>
    </row>
    <row r="21" spans="1:2" x14ac:dyDescent="0.3">
      <c r="A21" s="6"/>
      <c r="B21" s="6"/>
    </row>
  </sheetData>
  <mergeCells count="3">
    <mergeCell ref="A5:A7"/>
    <mergeCell ref="B5:B7"/>
    <mergeCell ref="C5:Q5"/>
  </mergeCells>
  <pageMargins left="0.7" right="0.7" top="0.75" bottom="0.75" header="0.3" footer="0.3"/>
  <pageSetup paperSize="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7c1ea38-b788-4873-88f4-3b1f34597b9a">
      <Terms xmlns="http://schemas.microsoft.com/office/infopath/2007/PartnerControls"/>
    </lcf76f155ced4ddcb4097134ff3c332f>
    <TaxCatchAll xmlns="0379a545-9986-45d7-9e6d-3845025712a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0164633ED94994D9773E53D567FF5BF" ma:contentTypeVersion="14" ma:contentTypeDescription="Create a new document." ma:contentTypeScope="" ma:versionID="61ed51282d73df9eb0f6847447833eee">
  <xsd:schema xmlns:xsd="http://www.w3.org/2001/XMLSchema" xmlns:xs="http://www.w3.org/2001/XMLSchema" xmlns:p="http://schemas.microsoft.com/office/2006/metadata/properties" xmlns:ns2="47c1ea38-b788-4873-88f4-3b1f34597b9a" xmlns:ns3="0379a545-9986-45d7-9e6d-3845025712a0" targetNamespace="http://schemas.microsoft.com/office/2006/metadata/properties" ma:root="true" ma:fieldsID="9cbf64811bb342611d32b26bb80ee5bb" ns2:_="" ns3:_="">
    <xsd:import namespace="47c1ea38-b788-4873-88f4-3b1f34597b9a"/>
    <xsd:import namespace="0379a545-9986-45d7-9e6d-3845025712a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c1ea38-b788-4873-88f4-3b1f34597b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b763af57-ddc4-4b49-90b1-28f02697adfa"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379a545-9986-45d7-9e6d-3845025712a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3f5c7397-6a17-43fd-b0d0-62600e53cad0}" ma:internalName="TaxCatchAll" ma:showField="CatchAllData" ma:web="0379a545-9986-45d7-9e6d-3845025712a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BD8A903-846C-471C-97C9-A5938A32F916}">
  <ds:schemaRefs>
    <ds:schemaRef ds:uri="http://schemas.microsoft.com/office/2006/metadata/properties"/>
    <ds:schemaRef ds:uri="http://schemas.microsoft.com/office/infopath/2007/PartnerControls"/>
    <ds:schemaRef ds:uri="47c1ea38-b788-4873-88f4-3b1f34597b9a"/>
    <ds:schemaRef ds:uri="0379a545-9986-45d7-9e6d-3845025712a0"/>
  </ds:schemaRefs>
</ds:datastoreItem>
</file>

<file path=customXml/itemProps2.xml><?xml version="1.0" encoding="utf-8"?>
<ds:datastoreItem xmlns:ds="http://schemas.openxmlformats.org/officeDocument/2006/customXml" ds:itemID="{EF87B71A-F75F-4A2C-B5EE-9502D4FE2D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c1ea38-b788-4873-88f4-3b1f34597b9a"/>
    <ds:schemaRef ds:uri="0379a545-9986-45d7-9e6d-3845025712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322B287-3E63-4A17-91FC-C82EF81F10F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Pažyma biudžetinėms  </vt:lpstr>
      <vt:lpstr>Pildymo pavyzdys biudžetinėms</vt:lpstr>
      <vt:lpstr>Pazyma kitos (nebiudžetinės) </vt:lpstr>
      <vt:lpstr>Pildymo pavyzdys nebiudžetinėms</vt:lpstr>
      <vt:lpstr>Atostogų išmokų FN</vt:lpstr>
      <vt:lpstr>Papild.poilsio d. išmokų FN </vt:lpstr>
      <vt:lpstr>'Pažyma biudžetinėms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14 Pažyma FN-05-01- FN-05-07</dc:title>
  <dc:subject/>
  <dc:creator>Ekspertė Renata Padalevičiūtė</dc:creator>
  <cp:keywords/>
  <dc:description/>
  <cp:lastModifiedBy>Roma Būtėnienė</cp:lastModifiedBy>
  <cp:revision/>
  <dcterms:created xsi:type="dcterms:W3CDTF">2015-11-13T09:00:58Z</dcterms:created>
  <dcterms:modified xsi:type="dcterms:W3CDTF">2024-10-16T17:19:46Z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0x01010050164633ED94994D9773E53D567FF5BF</vt:lpwstr>
  </property>
  <property fmtid="{D5CDD505-2E9C-101B-9397-08002B2CF9AE}" pid="3" name="DmsPermissionsFlags">
    <vt:lpwstr>,SECTRUE,</vt:lpwstr>
  </property>
  <property fmtid="{D5CDD505-2E9C-101B-9397-08002B2CF9AE}" pid="4" name="DmsPermissionsUsers">
    <vt:lpwstr>754;#Zita Markevičienė;#1227;#Sonata Macijauskienė;#163;#Gytė Čeplinskaitė;#67;#Agnė Sakevičiūtė;#650;#Eleonora Balsevič;#788;#Erika Patupytė;#1155;#Donatas Valiukas;#233;#Jūratė Lepardinienė;#232;#Lidija Kašubienė</vt:lpwstr>
  </property>
  <property fmtid="{D5CDD505-2E9C-101B-9397-08002B2CF9AE}" pid="5" name="DmsPermissionsConfid">
    <vt:bool>true</vt:bool>
  </property>
  <property fmtid="{D5CDD505-2E9C-101B-9397-08002B2CF9AE}" pid="6" name="DmsPermissionsDivisions">
    <vt:lpwstr>3308;#Procesų valdymo skyrius|1d2453fc-c175-46b4-b9fe-6151c1a059d8;#62;#Finansų skyrius|7d9d544b-d496-4126-a894-fd0e68da2d8e;#48;#Kokybės užtikrinimo skyrius|253b4bc5-eb8b-4b91-befb-f97cc65a2670;#49;#Vadovybė|58a5a61f-fccb-4f74-9a6b-098be634181c</vt:lpwstr>
  </property>
  <property fmtid="{D5CDD505-2E9C-101B-9397-08002B2CF9AE}" pid="7" name="DmsDocPrepDocSendRegReal">
    <vt:bool>false</vt:bool>
  </property>
  <property fmtid="{D5CDD505-2E9C-101B-9397-08002B2CF9AE}" pid="8" name="TaxCatchAll">
    <vt:lpwstr/>
  </property>
  <property fmtid="{D5CDD505-2E9C-101B-9397-08002B2CF9AE}" pid="9" name="DmsWaitingForSign">
    <vt:bool>true</vt:bool>
  </property>
  <property fmtid="{D5CDD505-2E9C-101B-9397-08002B2CF9AE}" pid="10" name="MediaServiceImageTags">
    <vt:lpwstr/>
  </property>
</Properties>
</file>