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D16E05A6-677B-4128-893E-834C5FE9CF6E}" xr6:coauthVersionLast="47" xr6:coauthVersionMax="47" xr10:uidLastSave="{00000000-0000-0000-0000-000000000000}"/>
  <bookViews>
    <workbookView xWindow="-120" yWindow="-120" windowWidth="29040" windowHeight="15720" xr2:uid="{00000000-000D-0000-FFFF-FFFF00000000}"/>
  </bookViews>
  <sheets>
    <sheet name="ŠMSM" sheetId="37" r:id="rId1"/>
    <sheet name="SM" sheetId="31" r:id="rId2"/>
    <sheet name="AM" sheetId="34" r:id="rId3"/>
    <sheet name="VRM" sheetId="36" r:id="rId4"/>
    <sheet name="SADM" sheetId="33" r:id="rId5"/>
    <sheet name="SAM" sheetId="30" r:id="rId6"/>
    <sheet name="JUNGTINIAI" sheetId="7" r:id="rId7"/>
  </sheets>
  <externalReferences>
    <externalReference r:id="rId8"/>
  </externalReferences>
  <definedNames>
    <definedName name="_xlnm._FilterDatabase" localSheetId="4" hidden="1">SADM!$A$5:$AK$75</definedName>
    <definedName name="_xlnm._FilterDatabase" localSheetId="5" hidden="1">SAM!$A$5:$AJ$6</definedName>
    <definedName name="_xlnm._FilterDatabase" localSheetId="3" hidden="1">VRM!$A$4:$AK$130</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86" i="37" l="1"/>
  <c r="U86" i="37"/>
  <c r="T86" i="37"/>
  <c r="AD83" i="37"/>
  <c r="U83" i="37"/>
  <c r="T83" i="37"/>
  <c r="AD79" i="37"/>
  <c r="U79" i="37"/>
  <c r="T79" i="37"/>
  <c r="U76" i="37"/>
  <c r="AD76" i="37" s="1"/>
  <c r="U70" i="37"/>
  <c r="AD70" i="37" s="1"/>
  <c r="AD68" i="37"/>
  <c r="U68" i="37"/>
  <c r="T68" i="37"/>
  <c r="AD64" i="37"/>
  <c r="U64" i="37"/>
  <c r="T64" i="37"/>
  <c r="AD57" i="37"/>
  <c r="U57" i="37"/>
  <c r="T57" i="37" s="1"/>
  <c r="U54" i="37"/>
  <c r="T54" i="37" s="1"/>
  <c r="U51" i="37"/>
  <c r="AD51" i="37" s="1"/>
  <c r="U47" i="37"/>
  <c r="AD47" i="37" s="1"/>
  <c r="U44" i="37"/>
  <c r="T44" i="37" s="1"/>
  <c r="U40" i="37"/>
  <c r="AD40" i="37" s="1"/>
  <c r="AD37" i="37"/>
  <c r="U37" i="37"/>
  <c r="U30" i="37"/>
  <c r="T30" i="37" s="1"/>
  <c r="U26" i="37"/>
  <c r="AD26" i="37" s="1"/>
  <c r="AD21" i="37"/>
  <c r="U21" i="37"/>
  <c r="U14" i="37"/>
  <c r="T11" i="37" s="1"/>
  <c r="AD11" i="37"/>
  <c r="U11" i="37"/>
  <c r="AD8" i="37"/>
  <c r="U8" i="37"/>
  <c r="T8" i="37"/>
  <c r="AD5" i="37"/>
  <c r="U5" i="37"/>
  <c r="T5" i="37" s="1"/>
  <c r="V178" i="36"/>
  <c r="T178" i="36" s="1"/>
  <c r="U148" i="36"/>
  <c r="T148" i="36" s="1"/>
  <c r="AD143" i="36"/>
  <c r="U143" i="36"/>
  <c r="T143" i="36"/>
  <c r="AD140" i="36"/>
  <c r="U140" i="36"/>
  <c r="T140" i="36" s="1"/>
  <c r="AD137" i="36"/>
  <c r="U137" i="36"/>
  <c r="T137" i="36"/>
  <c r="U134" i="36"/>
  <c r="AD134" i="36" s="1"/>
  <c r="T134" i="36"/>
  <c r="AD131" i="36"/>
  <c r="U131" i="36"/>
  <c r="T131" i="36"/>
  <c r="U129" i="36"/>
  <c r="AD129" i="36" s="1"/>
  <c r="U127" i="36"/>
  <c r="AD127" i="36" s="1"/>
  <c r="T127" i="36"/>
  <c r="U125" i="36"/>
  <c r="AD125" i="36" s="1"/>
  <c r="T125" i="36"/>
  <c r="U123" i="36"/>
  <c r="AD123" i="36" s="1"/>
  <c r="U120" i="36"/>
  <c r="AD120" i="36" s="1"/>
  <c r="U117" i="36"/>
  <c r="T117" i="36" s="1"/>
  <c r="AD114" i="36"/>
  <c r="U114" i="36"/>
  <c r="T114" i="36"/>
  <c r="AD111" i="36"/>
  <c r="U111" i="36"/>
  <c r="T111" i="36" s="1"/>
  <c r="AD108" i="36"/>
  <c r="U108" i="36"/>
  <c r="AD105" i="36"/>
  <c r="U105" i="36"/>
  <c r="U99" i="36"/>
  <c r="U178" i="36" s="1"/>
  <c r="U96" i="36"/>
  <c r="AD96" i="36" s="1"/>
  <c r="U93" i="36"/>
  <c r="AD93" i="36" s="1"/>
  <c r="U90" i="36"/>
  <c r="AD90" i="36" s="1"/>
  <c r="AD87" i="36"/>
  <c r="U87" i="36"/>
  <c r="U84" i="36"/>
  <c r="AD84" i="36" s="1"/>
  <c r="U81" i="36"/>
  <c r="AD81" i="36" s="1"/>
  <c r="U78" i="36"/>
  <c r="AD78" i="36" s="1"/>
  <c r="T78" i="36"/>
  <c r="U72" i="36"/>
  <c r="AD72" i="36" s="1"/>
  <c r="T72" i="36"/>
  <c r="U69" i="36"/>
  <c r="AD69" i="36" s="1"/>
  <c r="U66" i="36"/>
  <c r="AD66" i="36" s="1"/>
  <c r="V65" i="36"/>
  <c r="V176" i="36" s="1"/>
  <c r="AD63" i="36"/>
  <c r="U63" i="36"/>
  <c r="T63" i="36"/>
  <c r="U60" i="36"/>
  <c r="AD60" i="36" s="1"/>
  <c r="AD57" i="36"/>
  <c r="U57" i="36"/>
  <c r="U54" i="36"/>
  <c r="AD54" i="36" s="1"/>
  <c r="U51" i="36"/>
  <c r="AD51" i="36" s="1"/>
  <c r="U48" i="36"/>
  <c r="AD48" i="36" s="1"/>
  <c r="AD45" i="36"/>
  <c r="U45" i="36"/>
  <c r="AD42" i="36"/>
  <c r="U42" i="36"/>
  <c r="AD37" i="36"/>
  <c r="U37" i="36"/>
  <c r="T37" i="36"/>
  <c r="AD34" i="36"/>
  <c r="U34" i="36"/>
  <c r="U31" i="36"/>
  <c r="AD31" i="36" s="1"/>
  <c r="U28" i="36"/>
  <c r="AD28" i="36" s="1"/>
  <c r="U23" i="36"/>
  <c r="T17" i="36" s="1"/>
  <c r="U20" i="36"/>
  <c r="AD20" i="36" s="1"/>
  <c r="AD17" i="36"/>
  <c r="U17" i="36"/>
  <c r="U14" i="36"/>
  <c r="AD14" i="36" s="1"/>
  <c r="AD11" i="36"/>
  <c r="U11" i="36"/>
  <c r="U6" i="36"/>
  <c r="T6" i="36" s="1"/>
  <c r="AD14" i="37" l="1"/>
  <c r="AD30" i="37"/>
  <c r="AD44" i="37"/>
  <c r="AD54" i="37"/>
  <c r="T21" i="37"/>
  <c r="T37" i="37"/>
  <c r="T51" i="37"/>
  <c r="T76" i="37"/>
  <c r="V181" i="36"/>
  <c r="T176" i="36"/>
  <c r="AD6" i="36"/>
  <c r="T45" i="36"/>
  <c r="AD117" i="36"/>
  <c r="AD148" i="36"/>
  <c r="AD23" i="36"/>
  <c r="T66" i="36"/>
  <c r="T99" i="36"/>
  <c r="T120" i="36"/>
  <c r="U176" i="36"/>
  <c r="AD99" i="36"/>
  <c r="T28" i="36"/>
  <c r="T69" i="36"/>
  <c r="T123" i="36"/>
  <c r="T46" i="34" l="1"/>
  <c r="T29" i="34"/>
  <c r="T19" i="34"/>
  <c r="AD74" i="33"/>
  <c r="U74" i="33"/>
  <c r="T74" i="33" s="1"/>
  <c r="U72" i="33"/>
  <c r="AD72" i="33" s="1"/>
  <c r="T72" i="33"/>
  <c r="U70" i="33"/>
  <c r="AD70" i="33" s="1"/>
  <c r="T70" i="33"/>
  <c r="AD68" i="33"/>
  <c r="U68" i="33"/>
  <c r="T68" i="33" s="1"/>
  <c r="U66" i="33"/>
  <c r="AD66" i="33" s="1"/>
  <c r="U64" i="33"/>
  <c r="T64" i="33" s="1"/>
  <c r="AD62" i="33"/>
  <c r="U62" i="33"/>
  <c r="U58" i="33"/>
  <c r="AD58" i="33" s="1"/>
  <c r="U56" i="33"/>
  <c r="T56" i="33" s="1"/>
  <c r="AD54" i="33"/>
  <c r="U54" i="33"/>
  <c r="U52" i="33"/>
  <c r="AD52" i="33" s="1"/>
  <c r="U50" i="33"/>
  <c r="AD50" i="33" s="1"/>
  <c r="AD48" i="33"/>
  <c r="U48" i="33"/>
  <c r="T48" i="33" s="1"/>
  <c r="U46" i="33"/>
  <c r="AD46" i="33" s="1"/>
  <c r="U44" i="33"/>
  <c r="AD44" i="33" s="1"/>
  <c r="T44" i="33"/>
  <c r="AD42" i="33"/>
  <c r="U42" i="33"/>
  <c r="T42" i="33"/>
  <c r="U40" i="33"/>
  <c r="AD40" i="33" s="1"/>
  <c r="U38" i="33"/>
  <c r="AD38" i="33" s="1"/>
  <c r="T38" i="33"/>
  <c r="AD36" i="33"/>
  <c r="U36" i="33"/>
  <c r="T36" i="33"/>
  <c r="U34" i="33"/>
  <c r="AD34" i="33" s="1"/>
  <c r="U32" i="33"/>
  <c r="T32" i="33" s="1"/>
  <c r="U30" i="33"/>
  <c r="AD30" i="33" s="1"/>
  <c r="U28" i="33"/>
  <c r="AD28" i="33" s="1"/>
  <c r="U26" i="33"/>
  <c r="T26" i="33" s="1"/>
  <c r="U24" i="33"/>
  <c r="AD24" i="33" s="1"/>
  <c r="U22" i="33"/>
  <c r="AD22" i="33" s="1"/>
  <c r="U20" i="33"/>
  <c r="T20" i="33" s="1"/>
  <c r="U18" i="33"/>
  <c r="AD18" i="33" s="1"/>
  <c r="T18" i="33"/>
  <c r="AD16" i="33"/>
  <c r="U16" i="33"/>
  <c r="T16" i="33"/>
  <c r="AD14" i="33"/>
  <c r="U14" i="33"/>
  <c r="T14" i="33" s="1"/>
  <c r="U12" i="33"/>
  <c r="AD12" i="33" s="1"/>
  <c r="T12" i="33"/>
  <c r="U10" i="33"/>
  <c r="AD10" i="33" s="1"/>
  <c r="AD8" i="33"/>
  <c r="U8" i="33"/>
  <c r="T8" i="33" s="1"/>
  <c r="T6" i="33"/>
  <c r="U6" i="33" s="1"/>
  <c r="AD6" i="33" s="1"/>
  <c r="U61" i="30"/>
  <c r="T61" i="30" s="1"/>
  <c r="U57" i="30"/>
  <c r="T57" i="30" s="1"/>
  <c r="U55" i="30"/>
  <c r="AD55" i="30" s="1"/>
  <c r="U53" i="30"/>
  <c r="T53" i="30" s="1"/>
  <c r="U51" i="30"/>
  <c r="AD51" i="30" s="1"/>
  <c r="T51" i="30"/>
  <c r="AD49" i="30"/>
  <c r="U49" i="30"/>
  <c r="T49" i="30" s="1"/>
  <c r="AD47" i="30"/>
  <c r="U47" i="30"/>
  <c r="T47" i="30"/>
  <c r="U45" i="30"/>
  <c r="AD45" i="30" s="1"/>
  <c r="T45" i="30"/>
  <c r="AD43" i="30"/>
  <c r="U43" i="30"/>
  <c r="T43" i="30"/>
  <c r="U41" i="30"/>
  <c r="AD41" i="30" s="1"/>
  <c r="T41" i="30"/>
  <c r="U39" i="30"/>
  <c r="T39" i="30" s="1"/>
  <c r="U35" i="30"/>
  <c r="T35" i="30" s="1"/>
  <c r="U31" i="30"/>
  <c r="AD31" i="30" s="1"/>
  <c r="T31" i="30"/>
  <c r="AD27" i="30"/>
  <c r="U27" i="30"/>
  <c r="U23" i="30"/>
  <c r="T23" i="30" s="1"/>
  <c r="U19" i="30"/>
  <c r="AD19" i="30" s="1"/>
  <c r="U15" i="30"/>
  <c r="T15" i="30" s="1"/>
  <c r="AD11" i="30"/>
  <c r="AD7" i="30"/>
  <c r="T7" i="30"/>
  <c r="AD20" i="33" l="1"/>
  <c r="AD26" i="33"/>
  <c r="AD32" i="33"/>
  <c r="AD56" i="33"/>
  <c r="AD64" i="33"/>
  <c r="T22" i="33"/>
  <c r="T28" i="33"/>
  <c r="T34" i="33"/>
  <c r="T52" i="33"/>
  <c r="T58" i="33"/>
  <c r="T66" i="33"/>
  <c r="AD15" i="30"/>
  <c r="AD23" i="30"/>
  <c r="AD35" i="30"/>
  <c r="AD53" i="30"/>
  <c r="AD39" i="30"/>
  <c r="T55"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tc={8B014E0A-CFE2-461A-AD7A-3042C0946582}</author>
    <author>tc={25CD89DB-4C85-4FCA-9FD0-3535DD4CB5F9}</author>
  </authors>
  <commentList>
    <comment ref="F60" authorId="0" shapeId="0" xr:uid="{8B014E0A-CFE2-461A-AD7A-3042C0946582}">
      <text>
        <t>[Threaded comment]
Your version of Excel allows you to read this threaded comment; however, any edits to it will get removed if the file is opened in a newer version of Excel. Learn more: https://go.microsoft.com/fwlink/?linkid=870924
Comment:
    Projektas išbrauktas iš RPPL</t>
      </text>
    </comment>
    <comment ref="F62" authorId="1" shapeId="0" xr:uid="{25CD89DB-4C85-4FCA-9FD0-3535DD4CB5F9}">
      <text>
        <t>[Threaded comment]
Your version of Excel allows you to read this threaded comment; however, any edits to it will get removed if the file is opened in a newer version of Excel. Learn more: https://go.microsoft.com/fwlink/?linkid=870924
Comment:
    PĮP nepateiktas, pavėlinta projekto įgyvendinimo pradžia. Dėl šio projekto įtraukiamas naujas kvietimas</t>
      </text>
    </comment>
  </commentList>
</comments>
</file>

<file path=xl/sharedStrings.xml><?xml version="1.0" encoding="utf-8"?>
<sst xmlns="http://schemas.openxmlformats.org/spreadsheetml/2006/main" count="4432" uniqueCount="824">
  <si>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</si>
  <si>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</si>
  <si>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</si>
  <si>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</si>
  <si>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</si>
  <si>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</si>
  <si>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</si>
  <si>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</si>
  <si>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</si>
  <si>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</si>
  <si>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</si>
  <si>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</si>
  <si>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</si>
  <si>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</si>
  <si>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</si>
  <si>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</si>
  <si>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</si>
  <si>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</si>
  <si>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</si>
  <si>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</si>
  <si>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</si>
  <si>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</si>
  <si>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</si>
  <si>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</si>
  <si>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</si>
  <si>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</si>
  <si>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</si>
  <si>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</si>
  <si>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</si>
  <si>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</si>
  <si>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</si>
  <si>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</si>
  <si>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</si>
  <si>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</si>
  <si>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</si>
  <si>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</si>
  <si>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</si>
  <si>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</si>
  <si>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</si>
  <si>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</si>
  <si>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</si>
  <si>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</si>
  <si>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</si>
  <si>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</si>
  <si>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</si>
  <si>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</si>
  <si>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</si>
  <si>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</si>
  <si>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</si>
  <si>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</si>
  <si>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</si>
  <si>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</si>
  <si>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</si>
  <si>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</si>
  <si>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</si>
  <si>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</si>
  <si>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</si>
  <si>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</si>
  <si>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</si>
  <si>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</si>
  <si>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</si>
  <si>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</si>
  <si>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</si>
  <si>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</si>
  <si>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</si>
  <si>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</si>
  <si>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</si>
  <si>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</si>
  <si>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</si>
  <si>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</si>
  <si>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</si>
  <si>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</si>
  <si>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</si>
  <si>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</si>
  <si>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</si>
  <si>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</si>
  <si>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</si>
  <si>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</si>
  <si>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Strate-ginės svarbos projektas</t>
  </si>
  <si>
    <t>Galimi pareiš-kėjai</t>
  </si>
  <si>
    <t>Planuoja-ma kvietimo pradžios data</t>
  </si>
  <si>
    <t>20-001-P</t>
  </si>
  <si>
    <t>Padidinti ugdymo prieinamumą atskirtį patiriantiems vaikams</t>
  </si>
  <si>
    <t>Ne</t>
  </si>
  <si>
    <t xml:space="preserve">Naujos arba modernizuotos švietimo infrastruktūros naudotojų skaičius per metus </t>
  </si>
  <si>
    <t xml:space="preserve">R.B.2.2071 </t>
  </si>
  <si>
    <t>Viešasis</t>
  </si>
  <si>
    <t>Vilniaus miesto savivaldybės administracija</t>
  </si>
  <si>
    <t>ŠMSM</t>
  </si>
  <si>
    <t>CPVA</t>
  </si>
  <si>
    <t>Dotacija</t>
  </si>
  <si>
    <t>Planavimo</t>
  </si>
  <si>
    <t>ERPF</t>
  </si>
  <si>
    <t>procentas</t>
  </si>
  <si>
    <t>Vaikų, pasinaudojusių pavėžėjimo paslaugomis naujai įsigytomis transporto priemonėmis, skaičius per metus</t>
  </si>
  <si>
    <t>R.S.2.3030</t>
  </si>
  <si>
    <t>asmenys per metus</t>
  </si>
  <si>
    <t>Skaičius</t>
  </si>
  <si>
    <t xml:space="preserve">Tikslinės transporto priemonės </t>
  </si>
  <si>
    <t>P.S.2.1029</t>
  </si>
  <si>
    <t>20-002-P</t>
  </si>
  <si>
    <t>Plėtoti įvairialypį švietimą  vykdant visos dienos mokyklų veiklą</t>
  </si>
  <si>
    <t>Šalčininkų rajono savivaldybės administracija</t>
  </si>
  <si>
    <t>R.S.2.3027</t>
  </si>
  <si>
    <t>20-003-P</t>
  </si>
  <si>
    <t>Elektrėnų savivaldybės administracija</t>
  </si>
  <si>
    <t>R.B.2.2070</t>
  </si>
  <si>
    <t>P.B.2.0066</t>
  </si>
  <si>
    <t>P.S.2.1024</t>
  </si>
  <si>
    <t>20-004-P</t>
  </si>
  <si>
    <t>Naujos arba modernizuotos švietimo infrastruktūros naudotojų skaičius per metus</t>
  </si>
  <si>
    <t>Švenčionių rajono savivaldybės administracija</t>
  </si>
  <si>
    <t>20-005-P</t>
  </si>
  <si>
    <t>naudotojai per metus</t>
  </si>
  <si>
    <t>Širvintų rajono savivaldybės administracija</t>
  </si>
  <si>
    <t>asmenys</t>
  </si>
  <si>
    <t>skaičius</t>
  </si>
  <si>
    <t>20-006-P</t>
  </si>
  <si>
    <t>Ukmergės rajono savivaldybės administracija</t>
  </si>
  <si>
    <t>20-007-P</t>
  </si>
  <si>
    <t>20-008-P</t>
  </si>
  <si>
    <t>Trakų rajono savivaldybės administracija</t>
  </si>
  <si>
    <t>20-009-P</t>
  </si>
  <si>
    <t>Vilniaus rajono savivaldybės administracija</t>
  </si>
  <si>
    <t>20-010-P</t>
  </si>
  <si>
    <t>2024-01</t>
  </si>
  <si>
    <t>2024-03</t>
  </si>
  <si>
    <t>20-011-P</t>
  </si>
  <si>
    <t>20-012-P</t>
  </si>
  <si>
    <t>20-013-P</t>
  </si>
  <si>
    <t>20-501-P</t>
  </si>
  <si>
    <t>11-001-02-10-03(RE)</t>
  </si>
  <si>
    <t>Gerinti kokybiškų visuomenės sveikatos paslaugų prieinamumą regionuose</t>
  </si>
  <si>
    <t>2021–2027 metų Europos Sąjungos fondų investicijų programos  "Konkretus uždavinys – 4.8. .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</si>
  <si>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ne</t>
  </si>
  <si>
    <t>R.S.2.3523</t>
  </si>
  <si>
    <t>Asmenų, po dalyvavimo veiklose pagerinusių sveikatos raštingumo kompetenciją, dalis (procentai)</t>
  </si>
  <si>
    <t>P.S.2.1519</t>
  </si>
  <si>
    <t>Asmenys, dalyvavę sveikatos raštingumo didinimo veiklose (asmenys)</t>
  </si>
  <si>
    <t>R.S.2.3526</t>
  </si>
  <si>
    <t>Asmenų, palankiai vertinančių visuomenės sveikatos priežiūros paslaugų kokybę, dalis (procentai)</t>
  </si>
  <si>
    <t>P.B.2.0518</t>
  </si>
  <si>
    <t>Paramą gavusių nacionalinio, regionų ar vietos lygmens viešojo administravimo ar viešąsias paslaugas teikiančių įstaigų skaičius</t>
  </si>
  <si>
    <t>proc.</t>
  </si>
  <si>
    <t>procentai</t>
  </si>
  <si>
    <t>subjektų skaičius</t>
  </si>
  <si>
    <t>90 (2027)</t>
  </si>
  <si>
    <t>680 (2027)</t>
  </si>
  <si>
    <t>viešas</t>
  </si>
  <si>
    <t>ESF+</t>
  </si>
  <si>
    <t>20-502-P</t>
  </si>
  <si>
    <t>80 (2027)</t>
  </si>
  <si>
    <t>80 (2026)</t>
  </si>
  <si>
    <t>1 (2027)</t>
  </si>
  <si>
    <t>20-503-P</t>
  </si>
  <si>
    <t>3 (2027)</t>
  </si>
  <si>
    <t>Širvintų rajono savivladybės administracija</t>
  </si>
  <si>
    <t>Elektrėnų savivaldybės visuomenės sveikatos biuras</t>
  </si>
  <si>
    <t>80 (2029)</t>
  </si>
  <si>
    <t>495 (2029)</t>
  </si>
  <si>
    <t>3 (2029)</t>
  </si>
  <si>
    <t>3600 (2026)</t>
  </si>
  <si>
    <t>2 (2026)</t>
  </si>
  <si>
    <t>Vilniaus miesto savivaldybės visuomenės sveikatos biuras</t>
  </si>
  <si>
    <t>80 (2028)</t>
  </si>
  <si>
    <t>1 (2028)</t>
  </si>
  <si>
    <t>SAM</t>
  </si>
  <si>
    <t>2024-06</t>
  </si>
  <si>
    <t>2024-08</t>
  </si>
  <si>
    <t xml:space="preserve">  Prevencijos paslaugų prieinamumo didinimas visuomenės sveikatai stiprinti I</t>
  </si>
  <si>
    <t xml:space="preserve">  Prevencijos paslaugų prieinamumo didinimas visuomenės sveikatai stiprinti II</t>
  </si>
  <si>
    <t xml:space="preserve">  Prevencijos paslaugų prieinamumo didinimas visuomenės sveikatai stiprinti III</t>
  </si>
  <si>
    <t xml:space="preserve">Asmenys, dalyvavę sveikatos raštingumo didinimo veiklose (asmenys) </t>
  </si>
  <si>
    <t>AM</t>
  </si>
  <si>
    <t>Planavimas</t>
  </si>
  <si>
    <t>-</t>
  </si>
  <si>
    <t>Sanglaudos fondas</t>
  </si>
  <si>
    <t>2024-07</t>
  </si>
  <si>
    <t>2024-09</t>
  </si>
  <si>
    <t>Šalčininkų rajono savivaldybės visuomenės sveikatos biuras</t>
  </si>
  <si>
    <t>Pažangos priemonės pavadinimas</t>
  </si>
  <si>
    <t>Bendra kvieti-mui skirta finansavimo lėšų suma (eurais)</t>
  </si>
  <si>
    <r>
      <rPr>
        <b/>
        <sz val="11"/>
        <color indexed="8"/>
        <rFont val="Calibri"/>
        <family val="2"/>
        <charset val="186"/>
      </rPr>
      <t>Finansavimas pagal regioną, kuriam gali būti priskiriama (-os) projekto veikla (-os)</t>
    </r>
    <r>
      <rPr>
        <b/>
        <sz val="8"/>
        <color indexed="8"/>
        <rFont val="Calibri"/>
        <family val="2"/>
        <charset val="186"/>
      </rPr>
      <t xml:space="preserve"> </t>
    </r>
  </si>
  <si>
    <t>Apskritis</t>
  </si>
  <si>
    <t>Planuojama kvietimo pabaigos data</t>
  </si>
  <si>
    <t>Europos Sąjungos (toliau - ES) fondų lėšos</t>
  </si>
  <si>
    <t>Bendrojo finansavimo lėšos</t>
  </si>
  <si>
    <t>Vidurio ir vakarų Lietuva</t>
  </si>
  <si>
    <t>Įvairialypio švietimo plėtojimas  vykdant visos dienos mokyklų veiklą Širvintų rajone</t>
  </si>
  <si>
    <t>12-003-03-02-17-(RE)-20-(LT011-02-01-01)</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</si>
  <si>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</si>
  <si>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Naujos arba modernizuotos švietimo infrastruktūros naudotojų skaičius per metus (naudotojai per metus)</t>
  </si>
  <si>
    <t xml:space="preserve"> 2024-03</t>
  </si>
  <si>
    <t xml:space="preserve">Mokinių, kurie naudojasi sukurta visos dienos mokyklos infrastruktūra, skaičius 
</t>
  </si>
  <si>
    <t xml:space="preserve">Naujos arba modernizuotos švietimo infrastruktūros mokymo klasių talpumas 
</t>
  </si>
  <si>
    <t>P.B.2.0067</t>
  </si>
  <si>
    <t>Įvairialypio švietimo plėtojimas  vykdant visos dienos mokyklų veiklą Ukmergės rajone</t>
  </si>
  <si>
    <t xml:space="preserve"> Naujos arba modernizuotos švietimo infrastruktūros naudotojų skaičius per metus </t>
  </si>
  <si>
    <t>R.B.2.2071</t>
  </si>
  <si>
    <t>(asmenys)</t>
  </si>
  <si>
    <t>Įvairialypio švietimo plėtojimas  vykdant visos dienos mokyklų veiklą ir  ugdymo įstaigų prieinamumo didinimas Elektrėnų  savivaldybėje</t>
  </si>
  <si>
    <t xml:space="preserve"> 2024-01</t>
  </si>
  <si>
    <t>12-003-03-01-23-(RE)-20-(LT011-02-01-01)</t>
  </si>
  <si>
    <t xml:space="preserve">Mokyklų, kuriose buvo įdiegtos universalaus dizaino ir kitos inžinerinės priemonės, aplinką pritaikant asmenims, turintiems negalią, dalis nuo visų mokyklų 
</t>
  </si>
  <si>
    <t>R.S.2.3026</t>
  </si>
  <si>
    <t xml:space="preserve">Naujos arba modernizuotos vaikų priežiūros infrastruktūros naudotojų skaičius per metus 
</t>
  </si>
  <si>
    <t xml:space="preserve">Mokyklos, kuriose buvo įdiegtos universalaus dizaino ir kitos inžinerinės priemonės pritaikant aplinką asmenims, turintiems negalią
</t>
  </si>
  <si>
    <t>P.S.2.1025</t>
  </si>
  <si>
    <t xml:space="preserve">Naujos arba modernizuotos vaikų priežiūros infrastruktūros mokymo klasių talpumas 
</t>
  </si>
  <si>
    <t xml:space="preserve">Sukurtų naujų ikimokyklinio ugdymo vietų skaičius 
</t>
  </si>
  <si>
    <t>Įvairialypio švietimo plėtojimas  vykdant visos dienos mokyklų veiklą ir  ugdymo įstaigų prieinamumo didinimas Trakų  savivaldybėje</t>
  </si>
  <si>
    <t xml:space="preserve">Mokyklų, kuriose buvo įdiegtos universalaus dizaino ir kitos inžinerinės priemonės, aplinką pritaikant asmenims, turintiems negalią, dalis nuo visų mokyklų
</t>
  </si>
  <si>
    <t>Įvairialypio švietimo plėtojimas  vykdant visos dienos mokyklų veiklą ir  ugdymo įstaigų prieinamumo didinimas Švenčionių rajone</t>
  </si>
  <si>
    <t xml:space="preserve">Mokinių, kurie naudojasi sukurta visos dienos mokyklos infrastruktūra, skaičius
</t>
  </si>
  <si>
    <t>Įvairialypio švietimo plėtojimas  vykdant visos dienos mokyklų veiklą ir  ugdymo įstaigų prieinamumo didinimas Vilniaus mieste I</t>
  </si>
  <si>
    <t xml:space="preserve">Naujos arba modernizuotos švietimo infrastruktūros mokymo klasių talpumas
</t>
  </si>
  <si>
    <t>Įvairialypio švietimo plėtojimas  vykdant visos dienos mokyklų veiklą ir  ugdymo įstaigų prieinamumo didinimas Vilniaus mieste II</t>
  </si>
  <si>
    <t xml:space="preserve"> 2025-03</t>
  </si>
  <si>
    <t xml:space="preserve"> 2025-05</t>
  </si>
  <si>
    <t>Ikimokyklinio ugdymo paslaugų prieinamumo didinimas Širvintų rajone</t>
  </si>
  <si>
    <t>Ikimokyklinio ugdymo paslaugų prieinamumo didinimas Trakų rajone</t>
  </si>
  <si>
    <t>Ugdymo prieinamumo didinimas atskirtį patiriantiems vaikams I</t>
  </si>
  <si>
    <t>1.3. Transporto priemonių skirtų mokinių pavėžėjimui į ir iš ugdymo įstaigos įsigijimas</t>
  </si>
  <si>
    <t>1.8.	Transporto priemonių įsigijimas, siekiant užtikrinti įvairių poreikių mokinių ir vaikų pavėžėjimo paslaugą Trakų rajono savivaldybėje</t>
  </si>
  <si>
    <t xml:space="preserve">Ugdymo prieinamumo didinimas atskirtį patiriantiems vaikams Ukmergės rajone </t>
  </si>
  <si>
    <t>Ugdymo prieinamumo didinimas atskirtį patiriantiems vaikams II</t>
  </si>
  <si>
    <t>Ugdymo prieinamumo didinimas atskirtį patiriantiems vaikams Šalčininkų rajone</t>
  </si>
  <si>
    <t>1.2. Naujų ikimokyklinių vietų kūrimas Šalčininkų lopšelyje-darželyje „Pasaka“</t>
  </si>
  <si>
    <t xml:space="preserve"> 2024-12</t>
  </si>
  <si>
    <t xml:space="preserve"> 2025-02</t>
  </si>
  <si>
    <t>20-014-P</t>
  </si>
  <si>
    <t>Ugdymo įstaigų prieinamumo didinimas Vilniaus mieste</t>
  </si>
  <si>
    <t>20-015-P</t>
  </si>
  <si>
    <t>Ikimokyklinio ugdymo paslaugų prieinamumo didinimas Ukmergės rajone</t>
  </si>
  <si>
    <t>________________________________________</t>
  </si>
  <si>
    <t>20-401-P</t>
  </si>
  <si>
    <t xml:space="preserve">Socialinio būsto fondo plėtra Vilniaus regione I </t>
  </si>
  <si>
    <t>09-003-02-02-11-(RE)-20-(LT011-03-02-01)</t>
  </si>
  <si>
    <t>Sumažinti pažeidžiamų visuomenės grupių gerovės teritorinius skirtumus</t>
  </si>
  <si>
    <t>Socialinio būsto fondo plėtra Elektrėnų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</si>
  <si>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</si>
  <si>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</si>
  <si>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</si>
  <si>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</si>
  <si>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Lietuvos Respublikos socialinės apsaugos ir darbo ministerija</t>
  </si>
  <si>
    <t>Centrinė projektų valdymo agentūra</t>
  </si>
  <si>
    <t>Naujų arba modernizuotų socialinių būstų naudotojų skaičius per metus</t>
  </si>
  <si>
    <t>R.B.2.2067</t>
  </si>
  <si>
    <t>Naudotojai per metus</t>
  </si>
  <si>
    <t>20-402-P</t>
  </si>
  <si>
    <t>Socialinio būsto fondo plėtra Vilniaus regione II</t>
  </si>
  <si>
    <t>Socialinio būsto fondo plėtra Širvintų rajono savivaldybėje</t>
  </si>
  <si>
    <t>Socialinio būsto fondo plėtra Ukmergės rajono savivaldybėje</t>
  </si>
  <si>
    <t>Socialinio būsto prieinamumo didinimas Švenčionių rajono savivaldybėje</t>
  </si>
  <si>
    <t>20-403-P</t>
  </si>
  <si>
    <t>Socialinio būsto fondo plėtra Vilniaus regione III</t>
  </si>
  <si>
    <t>Socialinio būsto fondo plėtra Trakų rajono savivaldybėje, II</t>
  </si>
  <si>
    <t>Socialinio būsto plėtra Vilniaus rajono savivaldybėje</t>
  </si>
  <si>
    <t>20-404-P</t>
  </si>
  <si>
    <t>Socialinio būsto fondo plėtra Vilniaus regione IV</t>
  </si>
  <si>
    <t xml:space="preserve">2024-07 </t>
  </si>
  <si>
    <t>20-202-P</t>
  </si>
  <si>
    <t>Geriamojo vandens tiekimo ir nuotekų tvarkymo paslaugų prieinamumo didinimams Elektrėnų savivaldybėje</t>
  </si>
  <si>
    <t>02-001-06-07-02(RE)-20-(LT011-04-01-01)</t>
  </si>
  <si>
    <t>Didinti geriamojo vandens tiekimo ir nuotekų tvarkymo paslaugų prieinamumą</t>
  </si>
  <si>
    <t>2.5. Skatinti prieigą prie vandens ir tvarią vandentvarką</t>
  </si>
  <si>
    <t>Viešojo vandens tiekimo paskirstymo sistemų naujų arba atnaujintų vamzdynų ilgis</t>
  </si>
  <si>
    <t xml:space="preserve">RCO30
P.B.2.0030 </t>
  </si>
  <si>
    <t>km</t>
  </si>
  <si>
    <t>Privatus</t>
  </si>
  <si>
    <t>UAB „Elektrėnų komunalinis ūkis“</t>
  </si>
  <si>
    <t>Viešojo nuotekų surinkimo tinklo naujų arba atnaujintų vamzdynų ilgis</t>
  </si>
  <si>
    <t xml:space="preserve">RCO31
P.B.2.0031 </t>
  </si>
  <si>
    <t xml:space="preserve">Nauji arba atnaujinti nuotekų valymo pajėgumai </t>
  </si>
  <si>
    <t xml:space="preserve">RCO32
P.B.2.0032 </t>
  </si>
  <si>
    <t>Gyventojų ekvivalentas</t>
  </si>
  <si>
    <t>Gyventojai, prisijungę prie patobulintų viešojo vandens tiekimo sistemų</t>
  </si>
  <si>
    <t xml:space="preserve">RCR41
R.B.2.2041 </t>
  </si>
  <si>
    <t>Gyventojai, prisijungę bent prie antrinio viešojo nuotekų valymo įrenginių</t>
  </si>
  <si>
    <t xml:space="preserve">RCR42
R.B.2.2042 </t>
  </si>
  <si>
    <t>20-203-P</t>
  </si>
  <si>
    <t>Geriamojo vandens tiekimo ir nuotekų tvarkymo infrastruktūros plėtra ir modernizavimas Ukmergės r. savivaldybėje</t>
  </si>
  <si>
    <t>UAB „Ukmergės vandenys“</t>
  </si>
  <si>
    <t>2024-10</t>
  </si>
  <si>
    <t>Nauji arba atnaujinti geriamojo vandens ruošimo pajėgumai</t>
  </si>
  <si>
    <t xml:space="preserve">P.S.2.1013 </t>
  </si>
  <si>
    <t>m3/parą</t>
  </si>
  <si>
    <t>20-204-P</t>
  </si>
  <si>
    <t>Geriamojo vandens tiekimo ir nuotekų tvarkymo infrastruktūros plėtra Šalčininkų rajone</t>
  </si>
  <si>
    <t>UAB „Tvarkyba“</t>
  </si>
  <si>
    <t>Geriamojo vandens tiekimo ir nuotekų tvarkymo infrastruktūros plėtra Šalčininkų rajone (Dainavos, Pabarės, Butrimonių, Kalesninkų gyvenvietėse)</t>
  </si>
  <si>
    <t>UAB „Eišiškių komunalinis ūkis“</t>
  </si>
  <si>
    <t>20-205-P</t>
  </si>
  <si>
    <t>Geriamojo vandens tiekimo ir nuotekų tvarkymo paslaugų prieinamumo didinimas Bartkuškio k. ir Musninkų mstl.</t>
  </si>
  <si>
    <t>UAB „Širvintų vandenys“</t>
  </si>
  <si>
    <t>2025-02</t>
  </si>
  <si>
    <t>2025-04</t>
  </si>
  <si>
    <t>Geriamojo vandens tiekimo ir nuotekų tvarkymo paslaugų prieinamumo didinimas Švenčionių rajone</t>
  </si>
  <si>
    <t>UAB „Pabradės komunalinis ūkis"</t>
  </si>
  <si>
    <t>20-206-P</t>
  </si>
  <si>
    <t>Geriamojo vandens tiekimo ir nuotekų tvarkymo infrastrukturos plėtra Trakų rajono savivaldybėje</t>
  </si>
  <si>
    <t>UAB „Trakų vandenys“</t>
  </si>
  <si>
    <t>20-207-P</t>
  </si>
  <si>
    <t>UAB „Nemėžio komunalininkas“</t>
  </si>
  <si>
    <t>2024-04</t>
  </si>
  <si>
    <t>Vandens tiekimo ir nuotekų tvarkymo infrastruktūros plėtra Vilniaus r. (Dūkštų k., Bezdonių mstl., Buivydžių I k.)</t>
  </si>
  <si>
    <t>UAB „Nemenčinės komunalininkas“</t>
  </si>
  <si>
    <t>2025-01</t>
  </si>
  <si>
    <t xml:space="preserve"> 2024-09</t>
  </si>
  <si>
    <t xml:space="preserve"> 2024-04</t>
  </si>
  <si>
    <t xml:space="preserve"> 2024-07</t>
  </si>
  <si>
    <t xml:space="preserve"> 2024-09 </t>
  </si>
  <si>
    <t xml:space="preserve"> 2024-06 </t>
  </si>
  <si>
    <t xml:space="preserve"> 2024-05</t>
  </si>
  <si>
    <t>1.6. Visuomenės sveikatos paslaugų gerinimas Ukmergės rajono savivaldybėje</t>
  </si>
  <si>
    <t>Ukmergės rajono savivaldybės visuomenės sveikatos biuras
​</t>
  </si>
  <si>
    <t>2200 (2027)</t>
  </si>
  <si>
    <t>1.7. Visuomenės sveikatos paslaugų gerinimas Vilniaus miesto savivaldybėje</t>
  </si>
  <si>
    <t>34990 (2028)</t>
  </si>
  <si>
    <t>1.3. Visuomenės sveikatos gerinimas ir priklausomybės ligų prevencijos didinimas Širvintų rajono savivaldybėje</t>
  </si>
  <si>
    <t>900 (2027)</t>
  </si>
  <si>
    <t xml:space="preserve"> 1.4. Kokybiškų visuomenės sveikatos paslaugų prieinamumo gerinimas Švenčionių rajono savivaldybėje</t>
  </si>
  <si>
    <t>1.5. Visuomenės sveikatos paslaugų gerinimas Trakų rajono savivaldybėje</t>
  </si>
  <si>
    <t>2025-06</t>
  </si>
  <si>
    <t>1.1. Sveikatinimo akademija</t>
  </si>
  <si>
    <t>20-524-P</t>
  </si>
  <si>
    <t xml:space="preserve">  Prevencijos paslaugų prieinamumo didinimas visuomenės sveikatai stiprinti IV</t>
  </si>
  <si>
    <t>1.2. Visuomenės sveikatos paslaugų gerinimas Šalčininkų rajone</t>
  </si>
  <si>
    <t>2025-03</t>
  </si>
  <si>
    <t>1.8. Visuomenės sveikatos paslaugų gerinimas Vilniaus rajono savivaldybėje</t>
  </si>
  <si>
    <t>Vilniaus rajono savivaldybės visuomenės sveikatos biuras</t>
  </si>
  <si>
    <t>12480 (2028)</t>
  </si>
  <si>
    <r>
      <rPr>
        <b/>
        <sz val="11"/>
        <color theme="1"/>
        <rFont val="Calibri"/>
        <family val="2"/>
        <charset val="186"/>
        <scheme val="minor"/>
      </rPr>
      <t xml:space="preserve">1.4. </t>
    </r>
    <r>
      <rPr>
        <sz val="11"/>
        <color theme="1"/>
        <rFont val="Calibri"/>
        <family val="2"/>
        <charset val="186"/>
        <scheme val="minor"/>
      </rPr>
      <t xml:space="preserve">Visos dienos mokyklos infrastruktūros sukūrimas Širvintų pradinėje mokykloje </t>
    </r>
  </si>
  <si>
    <r>
      <rPr>
        <b/>
        <sz val="11"/>
        <color theme="1"/>
        <rFont val="Calibri"/>
        <family val="2"/>
        <charset val="186"/>
        <scheme val="minor"/>
      </rPr>
      <t xml:space="preserve">1.12. </t>
    </r>
    <r>
      <rPr>
        <sz val="11"/>
        <color theme="1"/>
        <rFont val="Calibri"/>
        <family val="2"/>
        <charset val="186"/>
        <scheme val="minor"/>
      </rPr>
      <t>Įvairialypio švietimo plėtojimas visos dienos mokyklose Ukmergės rajono savivaldybėje</t>
    </r>
  </si>
  <si>
    <t>1.1.* Ugdymo paslaugų prieinamumo didinimas atskirtį patiriantiems vaikams Elektrėnų savivaldybėje</t>
  </si>
  <si>
    <r>
      <rPr>
        <sz val="11"/>
        <rFont val="Calibri"/>
        <family val="2"/>
        <charset val="186"/>
      </rPr>
      <t xml:space="preserve">1.1. </t>
    </r>
    <r>
      <rPr>
        <sz val="11"/>
        <rFont val="Calibri"/>
        <family val="2"/>
        <charset val="186"/>
        <scheme val="minor"/>
      </rPr>
      <t>Ugdymo paslaugų prieinamumo didinimas atskirtį patiriantiems vaikams Elektrėnų savivaldybėje</t>
    </r>
  </si>
  <si>
    <r>
      <rPr>
        <sz val="11"/>
        <rFont val="Calibri"/>
        <family val="2"/>
        <charset val="186"/>
      </rPr>
      <t xml:space="preserve">1.6. </t>
    </r>
    <r>
      <rPr>
        <sz val="11"/>
        <rFont val="Calibri"/>
        <family val="2"/>
        <charset val="186"/>
        <scheme val="minor"/>
      </rPr>
      <t>Aplinkų, pritaikytų įtraukiojo ugdymo organizavimui ir visos dienos mokyklų veiklai, sukūrimas, taikant universalaus dizaino principus Trakų rajono savivaldybės gimnazijose</t>
    </r>
  </si>
  <si>
    <t>1.5.* Švenčionių rajono savivaldybės švietimo įstaigų modernizavimas</t>
  </si>
  <si>
    <t xml:space="preserve">1.14.* Aplinkų,  pritaikytų įtraukiojo ugdymo organizavimui ir visos dienos mokyklų veiklai, sukūrimas taikant universalaus dizaino principus Vilniaus Šeškinės pradinėje mokykloje (Šeškinės g. 15, Vilnius) </t>
  </si>
  <si>
    <r>
      <rPr>
        <sz val="11"/>
        <rFont val="Calibri"/>
        <family val="2"/>
        <charset val="186"/>
      </rPr>
      <t>1.14.</t>
    </r>
    <r>
      <rPr>
        <sz val="11"/>
        <rFont val="Calibri"/>
        <family val="2"/>
        <charset val="186"/>
        <scheme val="minor"/>
      </rPr>
      <t xml:space="preserve"> Aplinkų,  pritaikytų įtraukiojo ugdymo organizavimui ir visos dienos mokyklų veiklai, sukūrimas taikant universalaus dizaino principus Vilniaus Šeškinės pradinėje mokykloje (Šeškinės g. 15, Vilnius) </t>
    </r>
  </si>
  <si>
    <t>1.15.* Aplinkų,  pritaikytų įtraukiojo ugdymo organizavimui ir visos dienos mokyklų veiklai, sukūrimas taikant universalaus dizaino principus Vilniaus Adomo Mickevičiaus licėjuje (Kruopų g. 11, Vilnius)</t>
  </si>
  <si>
    <r>
      <rPr>
        <sz val="11"/>
        <rFont val="Calibri"/>
        <family val="2"/>
        <charset val="186"/>
      </rPr>
      <t xml:space="preserve">1.15. </t>
    </r>
    <r>
      <rPr>
        <sz val="11"/>
        <rFont val="Calibri"/>
        <family val="2"/>
        <charset val="186"/>
        <scheme val="minor"/>
      </rPr>
      <t>Aplinkų,  pritaikytų įtraukiojo ugdymo organizavimui ir visos dienos mokyklų veiklai, sukūrimas taikant universalaus dizaino principus Vilniaus Adomo Mickevičiaus licėjuje (Kruopų g. 11, Vilnius)</t>
    </r>
  </si>
  <si>
    <t xml:space="preserve">1.3. Širvintų lopšelio-darželio „Boružėlė“ ugdymo infrastruktūros plėtra </t>
  </si>
  <si>
    <t>1.8.	Ikimokyklinio ugdymo paslaugų prieinamumo didinimas steigiant grupes Trakų rajono švietimo įstaigose</t>
  </si>
  <si>
    <t>1.17. Ikimokyklinio ugdymo prieinamumo didinimas Vilniaus rajono savivaldybėje</t>
  </si>
  <si>
    <t>1.9. Ugdymo paslaugų prieinamumo didinimas atskirtį patiriantiems vaikams Ukmergės rajono savivaldybėje</t>
  </si>
  <si>
    <t>1.10. Negalią turintiems mokiniams ir kitiems mokiniams pavėžėti iki ir iš ugdymo įstaigos lengvai pritaikomų transporto priemonių įsigijimas</t>
  </si>
  <si>
    <t>1.16. Aplinkų,  pritaikytų neįgaliųjų ir spec. poreikių moksleivių ugdymo organizavimui, sukūrimas taikant universalaus dizaino pricipus Vilniaus „Vilties“ specialiosios mokyklos-daugiafunkciame centre (Savanorių pr. 55 Vilnius)</t>
  </si>
  <si>
    <t>1.13. Aplinkų, pritaikytų įtraukiojo ugdymo organizavimui, sukūrimas taikant universalaus dizaino principus Vilniaus Vyturio pradinėje mokykloje (Taikos g. 189, Vilnius)</t>
  </si>
  <si>
    <t>1.11. Naujų ikimokyklinio ugdymo vietų kūrimas, dėmesį skiriant ankstyvojo amžiaus vaikų ugdymui</t>
  </si>
  <si>
    <t>20-016-P</t>
  </si>
  <si>
    <t>Ugdymo prieinamumo didinimas atskirtį patiriantiems vaikams Trakų rajone</t>
  </si>
  <si>
    <t>1.7.	Transporto priemonių įsigijimas, siekiant užtikrinti įvairių poreikių mokinių ir vaikų pavėžėjimo paslaugą Trakų rajono savivaldybėje</t>
  </si>
  <si>
    <t xml:space="preserve">  2024-09</t>
  </si>
  <si>
    <t>2024 06</t>
  </si>
  <si>
    <t>2024 08</t>
  </si>
  <si>
    <t>Socialinio būsto plėtra Šalčininkų rajono savivaldybėje, pritaikant patalpas socialiniam būstui</t>
  </si>
  <si>
    <t>2025 03</t>
  </si>
  <si>
    <t>2025 05</t>
  </si>
  <si>
    <t xml:space="preserve">
2024-05</t>
  </si>
  <si>
    <t xml:space="preserve">
2024-11</t>
  </si>
  <si>
    <t>2024 10</t>
  </si>
  <si>
    <t>2024 12</t>
  </si>
  <si>
    <t>Vandens tiekimo ir nuotekų tvarkymo infrastruktūros plėtra Vilniaus r. (Lavoriškių k., Mickūnų mstl., Nemėžio k., Skaidiškių k. ir Šumsko mstl.)</t>
  </si>
  <si>
    <t>20-216-P</t>
  </si>
  <si>
    <t>Šalčininkų vandenvietės rekonstrukcija ir VGĮ statyba</t>
  </si>
  <si>
    <t>UAB "Vilniaus vandenys"“</t>
  </si>
  <si>
    <t>2024-12</t>
  </si>
  <si>
    <t>20-217-P</t>
  </si>
  <si>
    <t>Vandens tiekimo ir nuotekų tvarkymo infrastruktūros plėtra Vilniaus r. (Grigaičių k. dalyje)</t>
  </si>
  <si>
    <t>UAB „Vilniaus vandenys“</t>
  </si>
  <si>
    <t>1.6*. Aplinkų, pritaikytų įtraukiojo ugdymo organizavimui ir visos dienos mokyklų veiklai, sukūrimas, taikant universalaus dizaino principus Trakų rajono savivaldybės gimnazijose</t>
  </si>
  <si>
    <t xml:space="preserve"> '2025-05</t>
  </si>
  <si>
    <t>20-201-P</t>
  </si>
  <si>
    <t xml:space="preserve">Sutvarkyti praeityje užterštas ir pažeistas teritorijas Vilniaus regione </t>
  </si>
  <si>
    <t xml:space="preserve">02-001-06-08-03 (RE)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</si>
  <si>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</si>
  <si>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</si>
  <si>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</si>
  <si>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Rekultivuota žemė, naudojama žaliesiems plotams, socialiniams būstams, ekonominei arba kitai paskirčiai</t>
  </si>
  <si>
    <t>hektarai</t>
  </si>
  <si>
    <t>20-208-P</t>
  </si>
  <si>
    <t>Atliekų tvarkymo paslaugų plėtra Elektrėnų savivaldybėje</t>
  </si>
  <si>
    <t>02-001-06-10-01(RE)-20-(LT011-04-01-02)</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</si>
  <si>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</si>
  <si>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</si>
  <si>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</si>
  <si>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</si>
  <si>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</si>
  <si>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Surinktos atskirai išrūšiuotos atliekos</t>
  </si>
  <si>
    <t xml:space="preserve">R.B.2.2103  </t>
  </si>
  <si>
    <t>Tonos per metus</t>
  </si>
  <si>
    <t>Įgyvendintos viešinimo kampanijos atliekų prevencijos ir tvarkymo temomis</t>
  </si>
  <si>
    <t xml:space="preserve">P.S.2.1015 </t>
  </si>
  <si>
    <t>20-209-P</t>
  </si>
  <si>
    <t>Rūšiuojamojo atliekų surinkimo skatinimas Šalčininkų rajone</t>
  </si>
  <si>
    <t>2024-11</t>
  </si>
  <si>
    <t>20-210-P</t>
  </si>
  <si>
    <t>Didelių gabaritų atliekų surinkimo aikštelės įrengimas Švenčionių rajono savivaldybėje</t>
  </si>
  <si>
    <t>UAB „VAATC“</t>
  </si>
  <si>
    <t>20-211-P</t>
  </si>
  <si>
    <t>Komunalinių atliekų konteinerinių aikštelių rekonstrukcija Švenčionių rajono savivaldybėje</t>
  </si>
  <si>
    <t>20-212-P</t>
  </si>
  <si>
    <t>Atliekų rūšiavimo infrastruktūros plėtra Vilniaus rajono savivaldybėje</t>
  </si>
  <si>
    <t>2025-11</t>
  </si>
  <si>
    <t>2026-01</t>
  </si>
  <si>
    <t>20-213-P</t>
  </si>
  <si>
    <t>Stiprinti savivaldybių aplinkos oro monitoringą Vilniaus rajono savivaldybės teritorijoje</t>
  </si>
  <si>
    <t>02-001-06-11-02-(RE)-20-(LT011-04-02-02)</t>
  </si>
  <si>
    <t>Stiprinti savivaldybių aplinkos oro monitoringą</t>
  </si>
  <si>
    <t>Teritorijos, kurioms taikomos oro taršos stebėsenos sistemos</t>
  </si>
  <si>
    <t>PRCO39
P.B.2.0039</t>
  </si>
  <si>
    <t>oro kokybės zonos</t>
  </si>
  <si>
    <t>Vilniaus r. savivaldybės administracija</t>
  </si>
  <si>
    <t>Miestai, kuriuose įrengta ar modernizuota oro monitoringo infrastruktūra</t>
  </si>
  <si>
    <t>R.N.2.5051</t>
  </si>
  <si>
    <t>miestų skaičius</t>
  </si>
  <si>
    <t>20-214-P</t>
  </si>
  <si>
    <t>Žaliosios infrastruktūros įrengimas Šalčininkų mieste</t>
  </si>
  <si>
    <t>02-001-06-08-02-(RE)-20-(LT011-04-02-03)</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</si>
  <si>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</si>
  <si>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</si>
  <si>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</si>
  <si>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</si>
  <si>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Šalčininkų r. savivaldybės administracija</t>
  </si>
  <si>
    <t>Žalioji infrastruktūra, kuriai suteikta parama kitais nei prisitaikymo prie klimato kaitos tikslais</t>
  </si>
  <si>
    <t>RCO36
P.B.2.0036</t>
  </si>
  <si>
    <t>20-215-P</t>
  </si>
  <si>
    <t>Žaliosios infrastruktūros plėtra urbanizuotose Ukmergės miesto teritorijose</t>
  </si>
  <si>
    <t>Ukmergės r. savivaldybės administracija</t>
  </si>
  <si>
    <t>2025-05</t>
  </si>
  <si>
    <t>2025-07</t>
  </si>
  <si>
    <t>20-218-P</t>
  </si>
  <si>
    <t>Didelių gabaritų atliekų surinkimo aikštelės Rūdiškių mieste įrengimas</t>
  </si>
  <si>
    <t>2025-08</t>
  </si>
  <si>
    <t>2025-10</t>
  </si>
  <si>
    <t>20-219-P</t>
  </si>
  <si>
    <t xml:space="preserve">Didelių gabaritų atliekų surinkimo aikštelių įrengimas Ukmergės rajono savivaldybėje </t>
  </si>
  <si>
    <t>Didelių gabaritų atliekų surinkimo aikštelių įrengimas Ukmergės rajono savivaldybėje</t>
  </si>
  <si>
    <t>20-220-P</t>
  </si>
  <si>
    <t>Didelių gabaritų atliekų surinkimo aikštelių įrengimas Vilniaus rajono savivaldybėje</t>
  </si>
  <si>
    <t>20-221-P</t>
  </si>
  <si>
    <t>Didelių gabaritų atliekų surinkimo aikštelės įrengimas Širvintų rajono savivaldybėje</t>
  </si>
  <si>
    <t>2024-08-</t>
  </si>
  <si>
    <t>20-301-P</t>
  </si>
  <si>
    <t>Viešosios turizmo infrastruktūros modernizavimas ar sukūrimas (I etapas)</t>
  </si>
  <si>
    <t>01-004-07-01-01-(RE)-20-(LT011-01-02-01)</t>
  </si>
  <si>
    <t>Paskatinti regionų, funkcinių zonų, savivaldybių ir miestų ekonominį augimą pasitelkiant jų turimus išteklius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</si>
  <si>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</si>
  <si>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Sukurtos arba atkurtos teritorijos, naudojamos ekonominei, rekreacinei ar turizmo paskirčiai</t>
  </si>
  <si>
    <t>R.S.2.3040</t>
  </si>
  <si>
    <t>VRM</t>
  </si>
  <si>
    <t xml:space="preserve">2024-09 </t>
  </si>
  <si>
    <t>Sukurtos arba atkurtos atviros erdvės</t>
  </si>
  <si>
    <t>P.S.2.1039</t>
  </si>
  <si>
    <t>kvadratiniai metrai</t>
  </si>
  <si>
    <t>Integruoti teritorinio vystymo projektai</t>
  </si>
  <si>
    <t>P.B.2.0076</t>
  </si>
  <si>
    <t>projektai</t>
  </si>
  <si>
    <t>Dviračiams skirtos infrastruktūros metinis naudotojų skaičius, naudotojai per metus</t>
  </si>
  <si>
    <t>R.S.2.3025</t>
  </si>
  <si>
    <t>Dviračiams skirta infrastruktūra, kuriai suteikta parama, km</t>
  </si>
  <si>
    <t>P.B.2.0058</t>
  </si>
  <si>
    <t>20-302-P</t>
  </si>
  <si>
    <t>Viešosios turizmo infrastruktūros modernizavimas ar sukūrimas (II etapas)</t>
  </si>
  <si>
    <t>20-303-P</t>
  </si>
  <si>
    <t>Viešosios turizmo infrastruktūros modernizavimas ar sukūrimas (III etapas)</t>
  </si>
  <si>
    <t>20-304-P</t>
  </si>
  <si>
    <t>Viešosios turizmo infrastruktūros modernizavimas ar sukūrimas (IV etapas)</t>
  </si>
  <si>
    <t xml:space="preserve"> - </t>
  </si>
  <si>
    <t>20-305-P</t>
  </si>
  <si>
    <t>Viešosios turizmo infrastruktūros modernizavimas ar sukūrimas (V etapas)</t>
  </si>
  <si>
    <t>20-306-P</t>
  </si>
  <si>
    <t>Viešosios turizmo infrastruktūros modernizavimas ar sukūrimas (VI etapas)</t>
  </si>
  <si>
    <t>2025-09</t>
  </si>
  <si>
    <t>20-307-P</t>
  </si>
  <si>
    <t>Viešosios turizmo infrastruktūros modernizavimas ar sukūrimas (VII etapas)</t>
  </si>
  <si>
    <t>20-308-P</t>
  </si>
  <si>
    <t>Viešosios turizmo infrastruktūros modernizavimas ar sukūrimas (VIII etapas)</t>
  </si>
  <si>
    <t>–</t>
  </si>
  <si>
    <t>2025-12</t>
  </si>
  <si>
    <t>20-309-P</t>
  </si>
  <si>
    <t>Inovatyvių kūrybinės ekonomikos ir bendro infrastruktūros naudojimo iniciatyvų plėtra (I etapas)</t>
  </si>
  <si>
    <t>Metinis konsoliduotų viešųjų paslaugų vartotojų skaičius</t>
  </si>
  <si>
    <t>R.S.2.3039</t>
  </si>
  <si>
    <t>vartotojai per metus</t>
  </si>
  <si>
    <t>20-310-P</t>
  </si>
  <si>
    <t>Vilniaus miesto su priemiesčiais plėtra (I etapas)</t>
  </si>
  <si>
    <t>01-004-07-02-01-(RE)-20-(LT011-01-01-01 )</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</si>
  <si>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</si>
  <si>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</si>
  <si>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R.N.2.5720</t>
  </si>
  <si>
    <t>Hektarai</t>
  </si>
  <si>
    <t xml:space="preserve">Dotacija </t>
  </si>
  <si>
    <t>Atviros erdvės, sukurtos arba atkurtos miestų teritorijose (kvadratiniai metrai)</t>
  </si>
  <si>
    <t xml:space="preserve">P.B.2.0114 </t>
  </si>
  <si>
    <t>Projektai</t>
  </si>
  <si>
    <t xml:space="preserve">Metinis konsoliduotų viešųjų paslaugų vartotojų skaičius </t>
  </si>
  <si>
    <t>Vartotojai per metus</t>
  </si>
  <si>
    <t>Naujų ar rekonstruotų pastatų, kurių pirminės energijos paklausa yra bent 20 % mažesnė, nei reikalauja energijos beveik nevartojantis pastatas</t>
  </si>
  <si>
    <t>P.S.2.1034</t>
  </si>
  <si>
    <t>20-311-P</t>
  </si>
  <si>
    <t>Vilniaus miesto su priemiesčiais plėtra (II etapas)</t>
  </si>
  <si>
    <r>
      <t xml:space="preserve">
</t>
    </r>
    <r>
      <rPr>
        <b/>
        <sz val="9"/>
        <rFont val="Times New Roman"/>
        <family val="1"/>
        <charset val="186"/>
      </rPr>
      <t>2024-12</t>
    </r>
  </si>
  <si>
    <r>
      <t xml:space="preserve">
</t>
    </r>
    <r>
      <rPr>
        <b/>
        <sz val="9"/>
        <rFont val="Times New Roman"/>
        <family val="1"/>
        <charset val="186"/>
      </rPr>
      <t>2025-02</t>
    </r>
  </si>
  <si>
    <t>R.B.2.2052</t>
  </si>
  <si>
    <t>20-312-P</t>
  </si>
  <si>
    <t>Vilniaus miesto su priemiesčiais plėtra (III etapas)</t>
  </si>
  <si>
    <t>2026-03</t>
  </si>
  <si>
    <t>2026-05</t>
  </si>
  <si>
    <t>20-313-P</t>
  </si>
  <si>
    <t>Švietimo paslaugų infrastruktūros efektyvinimas ar modernizavimas (I etapas)</t>
  </si>
  <si>
    <t>20-314-P</t>
  </si>
  <si>
    <t>Švietimo paslaugų infrastruktūros efektyvinimas ar modernizavimas (II etapas)</t>
  </si>
  <si>
    <t>20-315-P</t>
  </si>
  <si>
    <t>Švietimo paslaugų infrastruktūros efektyvinimas ar modernizavimas (III etapas)</t>
  </si>
  <si>
    <t>20-316-P</t>
  </si>
  <si>
    <t>Švietimo paslaugų infrastruktūros efektyvinimas ar modernizavimas (IV etapas)</t>
  </si>
  <si>
    <t>20-317-P</t>
  </si>
  <si>
    <t>Išmaniųjų technologijų diegimas, tyrimai, informavimas ir komunikacija</t>
  </si>
  <si>
    <t>IŠ VISO</t>
  </si>
  <si>
    <t>FUNKCINĖ</t>
  </si>
  <si>
    <t>MPT</t>
  </si>
  <si>
    <t>BENDRA ES SUMA</t>
  </si>
  <si>
    <t>Nutarimu Sostinės regionui numatyta</t>
  </si>
  <si>
    <t>2024-01-02 (PĮP atsiimti)</t>
  </si>
  <si>
    <t xml:space="preserve">Švenčionių rajono savivaldybės administracija
</t>
  </si>
  <si>
    <t>1626 (2027)</t>
  </si>
  <si>
    <t>20-504-P</t>
  </si>
  <si>
    <t>20-505-P</t>
  </si>
  <si>
    <t xml:space="preserve">  Prevencijos paslaugų prieinamumo didinimas visuomenės sveikatai stiprinti V</t>
  </si>
  <si>
    <t xml:space="preserve">  Prevencijos paslaugų prieinamumo didinimas visuomenės sveikatai stiprinti VI</t>
  </si>
  <si>
    <t>2025 01</t>
  </si>
  <si>
    <t>20-539-P</t>
  </si>
  <si>
    <t xml:space="preserve">  Prevencijos paslaugų prieinamumo didinimas visuomenės sveikatai stiprinti VII</t>
  </si>
  <si>
    <t xml:space="preserve">   2025-07       </t>
  </si>
  <si>
    <t xml:space="preserve">   2025-09       </t>
  </si>
  <si>
    <t>2024 01</t>
  </si>
  <si>
    <t>2024 03</t>
  </si>
  <si>
    <t>20-405-P</t>
  </si>
  <si>
    <t>Socialinio būsto fondo plėtra Vilniaus regione V</t>
  </si>
  <si>
    <t>20-406-P</t>
  </si>
  <si>
    <t>Socialinio būsto fondo plėtra Vilniaus regione VI</t>
  </si>
  <si>
    <t>2025 10</t>
  </si>
  <si>
    <t>2025 12</t>
  </si>
  <si>
    <t>20-407-P</t>
  </si>
  <si>
    <t>Socialinių paslaugų intelekto ir (ar) psichikos negalią turintiems ir socialiai pažeidžiamiems asmenims plėtra Vilniaus regione I</t>
  </si>
  <si>
    <t>09-003-02-02-11-(RE)-20-(LT011-03-01-01)</t>
  </si>
  <si>
    <t>Vilniaus miesto bendruomeninių paslaugų tinklo plėtra</t>
  </si>
  <si>
    <t xml:space="preserve">Paslaugų intelekto ir (ar) psichikos negalią turintiems asmenims vietų skaičius naujoje ar modernizuotoje infrastruktūroje </t>
  </si>
  <si>
    <t>P.S.2.1030</t>
  </si>
  <si>
    <t>2024 09</t>
  </si>
  <si>
    <t>Asmenų, turinčių intelekto ir (ar) psichikos negalią, gavusių paslaugas naujoje ar modernizuotoje infrastruktūroje skaičius per metus</t>
  </si>
  <si>
    <t>R.S.2.3031</t>
  </si>
  <si>
    <t>Asmenys per metus</t>
  </si>
  <si>
    <t>20-408-P</t>
  </si>
  <si>
    <t>Socialinių paslaugų intelekto ir (ar) psichikos negalią turintiems ir socialiai pažeidžiamiems asmenims plėtra Vilniaus regione II</t>
  </si>
  <si>
    <t>Grupinio gyvenimo namų ir dienos užimtumo paslaugų  plėtra Elektrėnų savivaldybėje asmenims su intelekto ir (arba) psichikos negalia</t>
  </si>
  <si>
    <t>Apsaugoto būsto plėtra Elektrėnų savivaldybėje</t>
  </si>
  <si>
    <t>20-409-P</t>
  </si>
  <si>
    <t>Socialinių paslaugų intelekto ir (ar) psichikos negalią turintiems ir socialiai pažeidžiamiems asmenims plėtra Vilniaus regione III</t>
  </si>
  <si>
    <t>Socialinių dirbtuvių įkūrimas Šalčininkų rajono savivaldybėje</t>
  </si>
  <si>
    <t>20-410-P</t>
  </si>
  <si>
    <t>Socialinių paslaugų intelekto ir (ar) psichikos negalią turintiems ir socialiai pažeidžiamiems asmenims plėtra Vilniaus regione IV</t>
  </si>
  <si>
    <t>Apsaugoto būsto įrengimas asmenims su proto ir (arba) psichikos negalia Širvintų mieste</t>
  </si>
  <si>
    <t>Dienos užimtumo centro įrengimas Širvintų mieste</t>
  </si>
  <si>
    <t>20-411-P</t>
  </si>
  <si>
    <t>Socialinių paslaugų intelekto ir (ar) psichikos negalią turintiems ir socialiai pažeidžiamiems asmenims plėtra Vilniaus regione V</t>
  </si>
  <si>
    <t>Intensyvi krizių įveikimo pagalbos plėtra Ukmergės mieste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</si>
  <si>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</si>
  <si>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</si>
  <si>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</si>
  <si>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</si>
  <si>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20-412-P</t>
  </si>
  <si>
    <t>Socialinių paslaugų intelekto ir (ar) psichikos negalią turintiems ir socialiai pažeidžiamiems asmenims plėtra Vilniaus regione VI</t>
  </si>
  <si>
    <t>.  Dienos užimtumo centro asmenims su negalia statyba Vilniaus rajono savivaldybėje</t>
  </si>
  <si>
    <t>2025 04</t>
  </si>
  <si>
    <t>2025 06</t>
  </si>
  <si>
    <t>20-413-P</t>
  </si>
  <si>
    <t>Socialinių paslaugų intelekto ir (ar) psichikos negalią turintiems ir socialiai pažeidžiamiems asmenims plėtra Vilniaus regione VII</t>
  </si>
  <si>
    <t>Krizių įveikimo paslaugų plėtra Elektrėnų savivaldybėje</t>
  </si>
  <si>
    <t>20-414-P</t>
  </si>
  <si>
    <t>Socialinių paslaugų intelekto ir (ar) psichikos negalią turintiems ir socialiai pažeidžiamiems asmenims plėtra Vilniaus regione VIII</t>
  </si>
  <si>
    <t>Apsaugoto būsto įsigijimas Šalčininkų rajono savivaldybėje</t>
  </si>
  <si>
    <t>Grupinio gyvenimo namų steigimas Šalčininkų rajono savivaldybėje</t>
  </si>
  <si>
    <t>20-415-P</t>
  </si>
  <si>
    <t>Socialinių paslaugų intelekto ir (ar) psichikos negalią turintiems ir socialiai pažeidžiamiems asmenims plėtra Vilniaus regione IX</t>
  </si>
  <si>
    <t>Grupinio gyvenimo namų įkūrimas Širvintų mieste</t>
  </si>
  <si>
    <t>20-416-P</t>
  </si>
  <si>
    <t>Socialinių paslaugų intelekto ir (ar) psichikos negalią turintiems ir socialiai pažeidžiamiems asmenims plėtra Vilniaus regione X</t>
  </si>
  <si>
    <t>Apsaugoto būsto plėtra ir savarankiško gyvenimo namų įrengimas Ukmergės rajono savivaldybėje</t>
  </si>
  <si>
    <t>Grupinio gyvenimo namų ir  dienos užimtumo centro / Socialinių dirbtuvių steigimas</t>
  </si>
  <si>
    <t>20-417-P</t>
  </si>
  <si>
    <t>Socialinių paslaugų intelekto ir (ar) psichikos negalią turintiems ir socialiai pažeidžiamiems asmenims plėtra Vilniaus regione XI</t>
  </si>
  <si>
    <t>Grupinio apgyvendinimo paslaugų asmenims su proto ir (arba) psichikos negalia plėtra Vilniaus rajono savivaldybėje</t>
  </si>
  <si>
    <t>Apsaugoto būsto plėtra Vilniaus rajono savivaldybėje</t>
  </si>
  <si>
    <t>20-418-P</t>
  </si>
  <si>
    <t>Socialinių paslaugų intelekto ir (ar) psichikos negalią turintiems ir socialiai pažeidžiamiems asmenims plėtra Vilniaus regione XII</t>
  </si>
  <si>
    <t>Apsaugoto būsto įsigijimas Trakų rajono savivaldybėje</t>
  </si>
  <si>
    <t>Grupinio gyvenimo namų steigimas Trakų rajono savivaldybėje</t>
  </si>
  <si>
    <t>20-419-P</t>
  </si>
  <si>
    <t>Socialinių paslaugų intelekto ir (ar) psichikos negalią turintiems ir socialiai pažeidžiamiems asmenims plėtra Vilniaus regione XIII</t>
  </si>
  <si>
    <t>Atviro jaunimo centro modernizavimas ir plėtra Ukmergės mieste</t>
  </si>
  <si>
    <t>Ner</t>
  </si>
  <si>
    <t>20-420-P</t>
  </si>
  <si>
    <t>Socialinių paslaugų intelekto ir (ar) psichikos negalią turintiems ir socialiai pažeidžiamiems asmenims plėtra Vilniaus regione XIV</t>
  </si>
  <si>
    <t>Socialinių paslaugų infrastruktūros modernizavimas ir plėtra Švenčionių rajone, siekiant sumažinti  pažeidžiamiausių visuomenės grupių gerovės teritorinius skirtumus</t>
  </si>
  <si>
    <t>20-421-P</t>
  </si>
  <si>
    <t>Socialinių paslaugų senyvo amžiaus asmenims plėtra Vilniaus regione I</t>
  </si>
  <si>
    <t>Socialinių paslaugų senyvo amžiaus asmenims infrastruktūros modernizavimas ir plėtra Širvintų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</si>
  <si>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</si>
  <si>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</si>
  <si>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</si>
  <si>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</si>
  <si>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</si>
  <si>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20-422-P</t>
  </si>
  <si>
    <t>Socialinių paslaugų senyvo amžiaus asmenims plėtra Vilniaus regione II</t>
  </si>
  <si>
    <t>Elektrėnų socialinės globos namų infrastruktūros atnaujinimas</t>
  </si>
  <si>
    <t>20-423-P</t>
  </si>
  <si>
    <t>Socialinių paslaugų senyvo amžiaus asmenims plėtra Vilniaus regione III</t>
  </si>
  <si>
    <t>Socialinės globos namų senyvo amžiaus žmonėms įrengimas Vilniaus rajono savivaldybėje</t>
  </si>
  <si>
    <t>20-424-P</t>
  </si>
  <si>
    <t>20-425-P</t>
  </si>
  <si>
    <t>Socialinių paslaugų senyvo amžiaus asmenims plėtra Vilniaus regione V</t>
  </si>
  <si>
    <t>Socialinės globos namų senyvo amžiaus žmonėms steigimas Žemaitkiemio mst., Ukmergės rajone</t>
  </si>
  <si>
    <t>2026 01</t>
  </si>
  <si>
    <t>2026 03</t>
  </si>
  <si>
    <t>20-426-P</t>
  </si>
  <si>
    <t>Socialinių paslaugų senyvo amžiaus asmenims plėtra Vilniaus regione VI</t>
  </si>
  <si>
    <t>Socialinės globos namų senyvo amžiaus žmonėms steigimas Dainavos k., Ukmergės r.</t>
  </si>
  <si>
    <t>20-318-P</t>
  </si>
  <si>
    <t>Inovatyvių kūrybinės ekonomikos ir bendro infrastruktūros naudojimo iniciatyvų plėtra (II etapas)</t>
  </si>
  <si>
    <t xml:space="preserve">1) 01-004-07-01-01-(RE)-20-(LT011-01-02-01)
</t>
  </si>
  <si>
    <t xml:space="preserve">Konkretus 2021–2027 m. Europos Sąjungos investicijų programos uždavinys "5.2. Skatinti integruotą ir įtraukią socialinę, ekonominę ir aplinkosaugos plėtrą vietos lygmeniu, puoselėti kultūrą, gamtos paveldą, darnų turizmą ir saugumą kitose nei miestų teritorijose"
</t>
  </si>
  <si>
    <r>
      <t xml:space="preserve">
</t>
    </r>
    <r>
      <rPr>
        <b/>
        <sz val="9"/>
        <rFont val="Times New Roman"/>
        <family val="1"/>
        <charset val="186"/>
      </rPr>
      <t>Švenčionių r.</t>
    </r>
    <r>
      <rPr>
        <sz val="9"/>
        <rFont val="Times New Roman"/>
        <family val="1"/>
        <charset val="186"/>
      </rPr>
      <t xml:space="preserve">
savivaldybės administracija</t>
    </r>
  </si>
  <si>
    <t>2) 01-004-07-02-01-(RE)-20-(LT011-01-02-01)</t>
  </si>
  <si>
    <t>Pagerinti viešųjų paslaugų prieinamumą, darbo vietų pasiekiamumą ir tam reikalingų išteklių naudojimo efektyvumą</t>
  </si>
  <si>
    <t>2024-10-31</t>
  </si>
  <si>
    <r>
      <rPr>
        <strike/>
        <sz val="11"/>
        <rFont val="Calibri"/>
        <family val="2"/>
        <charset val="186"/>
      </rPr>
      <t xml:space="preserve">1.5. </t>
    </r>
    <r>
      <rPr>
        <strike/>
        <sz val="11"/>
        <rFont val="Calibri"/>
        <family val="2"/>
        <charset val="186"/>
        <scheme val="minor"/>
      </rPr>
      <t>Švenčionių rajono savivaldybės švietimo įstaigų modernizavimas</t>
    </r>
  </si>
  <si>
    <t xml:space="preserve">Finansavimas pagal regioną, kuriam gali būti priskiriama (-os) projekto veikla
 (-os) </t>
  </si>
  <si>
    <t>Europos Sąjungos (toliau – ES) fondų lėšos</t>
  </si>
  <si>
    <t xml:space="preserve">Jeigu nurodytą pažangos priemonės veiklą (poveiklę) planuojama iš dalies finansuoti Europos Sąjungos (toliau – ES) fondų lėšomis, nurodomas konkretus 2021–2027 metų Europos Sąjungos investicijų programos uždavinys (2021 m. birželio 24 d.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</si>
  <si>
    <t>Strateginės svarbos projektas nurodomas pagal Reglamentą (ES) 2021/1060. Nurodoma „Taip“, jeigu pasirinktai veiklai (poveiklei) įgyvendinti suplanuotas strateginės svarbos projektas pagal 2021–2027 metų Europos Sąjungos  fondų investicijų programą. Jeigu kvietimas apima kelias pažangos priemones, informacija pateikiama pagal visas nurodytas veiklas (poveikles).</t>
  </si>
  <si>
    <t xml:space="preserve">Nurodoma bendra kvietimui skirta finansavimo lėšų suma (susumuojamos 21–26 stulpeliuose nurodytos sumos). Jeigu kvietimas apima kelias pažangos priemones, nurodomi visų pažangos prie-monių duomenys atskirose eilutėse. </t>
  </si>
  <si>
    <r>
      <t>Nurodoma pažangos priemonės veiklos (poveiklės) finansavimo iš</t>
    </r>
    <r>
      <rPr>
        <sz val="10"/>
        <rFont val="Times New Roman"/>
        <family val="1"/>
      </rPr>
      <t xml:space="preserve"> </t>
    </r>
    <r>
      <rPr>
        <i/>
        <sz val="10"/>
        <rFont val="Times New Roman"/>
        <family val="1"/>
      </rPr>
      <t xml:space="preserve">EGADP paskolos lėšų suma (eurais), skirta kvietimui. </t>
    </r>
  </si>
  <si>
    <r>
      <t xml:space="preserve">
</t>
    </r>
    <r>
      <rPr>
        <b/>
        <sz val="10"/>
        <rFont val="Times New Roman"/>
        <family val="1"/>
      </rPr>
      <t>2024-11</t>
    </r>
  </si>
  <si>
    <r>
      <t xml:space="preserve">
</t>
    </r>
    <r>
      <rPr>
        <b/>
        <sz val="10"/>
        <rFont val="Times New Roman"/>
        <family val="1"/>
      </rPr>
      <t>2025-01</t>
    </r>
  </si>
  <si>
    <t>1 700 (2027)</t>
  </si>
  <si>
    <r>
      <t xml:space="preserve">
</t>
    </r>
    <r>
      <rPr>
        <b/>
        <sz val="10"/>
        <rFont val="Times New Roman"/>
        <family val="1"/>
      </rPr>
      <t>2025-03</t>
    </r>
  </si>
  <si>
    <t>34 990 (2029)</t>
  </si>
  <si>
    <t>1 (2029)</t>
  </si>
  <si>
    <t>20-506-P</t>
  </si>
  <si>
    <t>Ilgalaikės priežiūros paslaugų prieinamumo ir kokybės didinimas</t>
  </si>
  <si>
    <t>11-002-02-11-02 (RE)</t>
  </si>
  <si>
    <t>Užtikrinti ilgalaikės priežiūros paslaugų plėtrą</t>
  </si>
  <si>
    <t>1.3. 	Širvintų rajono savivaldybės sveikatos centro sudėtyje teikiamų sveikatos priežiūros paslaugų infrastruktūros modernizavimas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</si>
  <si>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</si>
  <si>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</si>
  <si>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</si>
  <si>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25
(2028)
</t>
  </si>
  <si>
    <t xml:space="preserve"> 2024-10 </t>
  </si>
  <si>
    <t xml:space="preserve"> 2024-12 </t>
  </si>
  <si>
    <t xml:space="preserve">Naujos arba modernizuotos sveikatos priežiūros infrastruktūros naudotojų skaičius per metus </t>
  </si>
  <si>
    <t>R.B.2.2073</t>
  </si>
  <si>
    <t xml:space="preserve">23
(2028)
</t>
  </si>
  <si>
    <t>20-507-P</t>
  </si>
  <si>
    <t>1.5.	 Ilgalaikės priežiūros paslaugų organizavimas ir infrastruktūros modernizavimas Trakų rajono savivaldybėje</t>
  </si>
  <si>
    <t xml:space="preserve">160
(2028)
</t>
  </si>
  <si>
    <t xml:space="preserve"> 2025-01</t>
  </si>
  <si>
    <t xml:space="preserve"> 2025-03  </t>
  </si>
  <si>
    <t>20-508-P</t>
  </si>
  <si>
    <t>1.8.	Ambulatorinių slaugos paslaugų namuose plėtra Ukmergės rajone</t>
  </si>
  <si>
    <t xml:space="preserve">300
(2027)
</t>
  </si>
  <si>
    <t xml:space="preserve"> 2025-04 </t>
  </si>
  <si>
    <t xml:space="preserve"> 2025-06 </t>
  </si>
  <si>
    <t>20-509-P</t>
  </si>
  <si>
    <t>1.2. Ilgalaikės priežiūros paslaugų plėtra Šalčininkų rajone</t>
  </si>
  <si>
    <t xml:space="preserve">115
(2029)
</t>
  </si>
  <si>
    <t xml:space="preserve"> 2025-07 </t>
  </si>
  <si>
    <t xml:space="preserve"> 2025-09 </t>
  </si>
  <si>
    <t>20-510-P</t>
  </si>
  <si>
    <t>1.6. 	Stacionarinių demencija sergančių asmenų slaugos paslaugų plėtra Ukmergės rajone</t>
  </si>
  <si>
    <t xml:space="preserve">72
(2029)
</t>
  </si>
  <si>
    <t xml:space="preserve"> 2025-10 </t>
  </si>
  <si>
    <t xml:space="preserve"> 2025-12  </t>
  </si>
  <si>
    <t xml:space="preserve">80
(2029)
</t>
  </si>
  <si>
    <t>20-511-P</t>
  </si>
  <si>
    <t>1.4.	Ilgalaikės priežiūros paslaugų plėtra Švenčionių rajone</t>
  </si>
  <si>
    <t xml:space="preserve">112
(2029)
</t>
  </si>
  <si>
    <t xml:space="preserve"> 2026-01 </t>
  </si>
  <si>
    <t xml:space="preserve"> 2026-03 </t>
  </si>
  <si>
    <t>20-512-P</t>
  </si>
  <si>
    <t>1.7.	Stacionarinių paliatyvios pagalbos paslaugų plėtra Ukmergės rajone</t>
  </si>
  <si>
    <t xml:space="preserve">12
(2029)
</t>
  </si>
  <si>
    <t xml:space="preserve">14
(2029)
</t>
  </si>
  <si>
    <t>20-513-P</t>
  </si>
  <si>
    <t>1.9.	Ilgalaikės priežiūros paslaugų kokybės ir prieinamumo gerinimas Vilniaus rajone</t>
  </si>
  <si>
    <t xml:space="preserve">391
(2029)
</t>
  </si>
  <si>
    <t xml:space="preserve">355
(2029)
</t>
  </si>
  <si>
    <t>20-514-P</t>
  </si>
  <si>
    <t>1.1.	Stacionarinių slaugos paslaugų žmonėms, sergantiems Alzheimerio liga, senatvine demencija, bei paliatyviosios pagalbos paslaugų infrastruktūros plėtojimas ir modernizavimas Elektrėnų savivaldybėje</t>
  </si>
  <si>
    <t xml:space="preserve">40
(2029)
</t>
  </si>
  <si>
    <t xml:space="preserve"> 2026-07 </t>
  </si>
  <si>
    <t xml:space="preserve"> 2026-09 </t>
  </si>
  <si>
    <t>Pastebėjimai dėl stebėsenos rodiklių</t>
  </si>
  <si>
    <t>20-101-K</t>
  </si>
  <si>
    <t>Viešojo transporto priemonių parko atnaujinimas.</t>
  </si>
  <si>
    <t xml:space="preserve">10-001-06-01-03-(RE)-20-LT011-04-03-01 </t>
  </si>
  <si>
    <t xml:space="preserve"> Skatinti darnų judumą miestuose</t>
  </si>
  <si>
    <t>1. Viešojo transporto priemonių parko atnaujinimas</t>
  </si>
  <si>
    <t>2021–2027 m. Europos Sąjungos investicijų programos uždavinys "8.1 Tvarus judumas mieste"</t>
  </si>
  <si>
    <t xml:space="preserve">Naujo ar modernizuoto viešojo transporto naudotojų skaičius per metus </t>
  </si>
  <si>
    <t>R.B.2.2062</t>
  </si>
  <si>
    <t>Juridiniai asmenys, su kuriais sudarytos viešųjų paslaugų teikimo sutartys vykdyti keleivių vežimo veiklą Vilniaus miesto savivaldybėje</t>
  </si>
  <si>
    <t>SM</t>
  </si>
  <si>
    <t>Konkursas</t>
  </si>
  <si>
    <t>2024 m. 10 mėn.</t>
  </si>
  <si>
    <t>2024 m. 11 mėn.</t>
  </si>
  <si>
    <t>Šio kvietimo patvirtintos rodiklių kortelės įkeltos (1 priedo 4 priedas)  M:\2. PROGRAMOS\3.1 EGADP - SP 21-27\2. Kvietimai\DTPS\1.2 KVIETIMŲ PLANAI\Suderintos rodiklių kortelės\10-001-06-01-03 (RE)</t>
  </si>
  <si>
    <t>Kolektyviniam viešajam transportui skirtų ekologiškų riedmenų pajėgumai</t>
  </si>
  <si>
    <t>P.B.2.0057</t>
  </si>
  <si>
    <t>Keleiviai</t>
  </si>
  <si>
    <t>Įsigytos nulinės emisijos viešojo transporto priemonės</t>
  </si>
  <si>
    <t>P.S.2.1036</t>
  </si>
  <si>
    <t>20-102-P</t>
  </si>
  <si>
    <t>T. Narbuto gatvės nuo Laisvės pr. iki Sėlių g. ir T. Narbuto gatvės pietinės pusės nuo Sėlių g. iki Erelių g., viešojo transporto eismo juostų  įrengimas</t>
  </si>
  <si>
    <t>2.1. T. Narbuto gatvės nuo Laisvės pr. iki Sėlių g. ir T. Narbuto gatvės pietinės pusės nuo Sėlių g. iki Erelių g., viešojo transporto eismo juostų  įrengimas</t>
  </si>
  <si>
    <t xml:space="preserve">
Įgyvendintos darnaus judumo priemonės</t>
  </si>
  <si>
    <t>P.S.2.1035</t>
  </si>
  <si>
    <t>2026 m. 03 mėn.</t>
  </si>
  <si>
    <t xml:space="preserve">2026 m. 05 mėn. </t>
  </si>
  <si>
    <t>20-103-P</t>
  </si>
  <si>
    <t>Ozo, Ukmergės ir Siesikų gatvių dviračių ir pėsčiųjų takų įrengimas</t>
  </si>
  <si>
    <t>2.2. Ozo, Ukmergės ir Siesikų gatvių dviračių ir pėsčiųjų takų įrengimas</t>
  </si>
  <si>
    <t>Dviračiams skirtos infrastruktūros naudotojų skaičius per metus</t>
  </si>
  <si>
    <t>R.B.2.2064</t>
  </si>
  <si>
    <t>2025 m. 12 mėn.</t>
  </si>
  <si>
    <t>2026 m. 02 mėn.</t>
  </si>
  <si>
    <t>Dviračiams skirta infrastruktūra, kuriai suteikta parama</t>
  </si>
  <si>
    <t>Kilometrai</t>
  </si>
  <si>
    <t>20-104-P</t>
  </si>
  <si>
    <t>Džiaugsmo gatvės nuo Paeglinės g. iki Pergalės g., dviračių ir pėsčiųjų tako įrengimas</t>
  </si>
  <si>
    <t>2.3.	Džiaugsmo gatvės nuo Paeglinės g. iki Pergalės g., dviračių ir pėsčiųjų tako įrengimas</t>
  </si>
  <si>
    <t>2025 m. 09 mėn.</t>
  </si>
  <si>
    <t xml:space="preserve">2025 m. 11 mėn. </t>
  </si>
  <si>
    <t>20-105-P</t>
  </si>
  <si>
    <t>A. Goštauto g. (nuo Balto tilo iki Žaliojo tilto) dviračių ir pėsčiųjų tako įrengimas</t>
  </si>
  <si>
    <t>2.4.	A. Goštauto g. (nuo Balto tilo iki Žaliojo tilto) dviračių ir pėsčiųjų tako įrengimas</t>
  </si>
  <si>
    <t>20-106-P</t>
  </si>
  <si>
    <t>Ragučio, Balsių ir Bubilo gatvių dviračių ir pėsčiųjų tako įrengimas</t>
  </si>
  <si>
    <t>2.5.	Ragučio, Balsių ir Bubilo gatvių dviračių ir pėsčiųjų tako įrengimas</t>
  </si>
  <si>
    <t>2026 m. 06 mėn.</t>
  </si>
  <si>
    <t>2026 m. 08 mėn.</t>
  </si>
  <si>
    <t>Kvietimo plano suvedimo data</t>
  </si>
  <si>
    <t>M:\2. PROGRAMOS\3.1 EGADP - SP 21-27\2. Kvietimai\EAAPS\1.1 PRIEMONĖS\Regioninės priemonės\Vandentvarkos gairės\Gaires_nauja_redakcija</t>
  </si>
  <si>
    <t>2024-09-17; 2024-09-19</t>
  </si>
  <si>
    <t>2024-09-19;  2024-09-26</t>
  </si>
  <si>
    <t>M:\2. PROGRAMOS\3.1 EGADP - SP 21-27\2. Kvietimai\EAAPS\1.1 PRIEMONĖS\Regioninės priemonės\Atliekos 02-0001-06-10-01\Patvirtintas PFSA</t>
  </si>
  <si>
    <t>2024-08-30</t>
  </si>
  <si>
    <t>M:\2. PROGRAMOS\3.1 EGADP - SP 21-27\2. Kvietimai\EAAPS\1.1 PRIEMONĖS\Regioninės priemonės\Žalioji infrastruktūra 02-001-06-08-02\Patvirtintos gaires</t>
  </si>
  <si>
    <t>2026-02</t>
  </si>
  <si>
    <t>2026-04</t>
  </si>
  <si>
    <t>rengiamas</t>
  </si>
  <si>
    <t>2025 02</t>
  </si>
  <si>
    <t>2026 05</t>
  </si>
  <si>
    <t>Socialinių paslaugų infrastruktūros modernizavimas ir plėtra Švenčionių rajone</t>
  </si>
  <si>
    <t>Atvirojo jaunimo centro modernizavimas, užtikrinant atvirojo darbo su jaunimu plėtrą Švenčionių mieste</t>
  </si>
  <si>
    <t>1.12 Arakalnio (vadinamo Rėkalniu) Trakų mieste pritaikymas lankyti</t>
  </si>
  <si>
    <t>1.13 Karvinės ir Bažnytėlės salų, esančių Galvės ežere, pritaikymas lankyti</t>
  </si>
  <si>
    <t>1.23 Nemenčinės piliakalnio su priešpiliu pritaikymas lankyti</t>
  </si>
  <si>
    <t>1.1 Elektrėnų marių pritaikymas lankyti</t>
  </si>
  <si>
    <t>1.10 Širvintos upės ir kultūros objektų Širvintų mieste pritaikymas lankyti</t>
  </si>
  <si>
    <t>1.11 Švenčionių miesto kultūros objektų pritaikymas lankymui</t>
  </si>
  <si>
    <t>1.3 Vievio ežero pritaikymas lankyti</t>
  </si>
  <si>
    <t>1.9 Kernavės miestelio kultūros ir gamtos objektų pritaikymas lankyti</t>
  </si>
  <si>
    <t>1.14 Galvės ir Lukos ežerų pritaikymas lankyti</t>
  </si>
  <si>
    <t>1.21 Viešosios turizmo infrastruktūros prie Kadrėnų tvenkinio modernizavimas</t>
  </si>
  <si>
    <t>1.17 Siesikų dvaro sodybos pritaikymas lankyti</t>
  </si>
  <si>
    <t>1.4 Merkinės dvaro (Pavlovo respublikos) pritaikymas lankyti</t>
  </si>
  <si>
    <t>1.5 Jašiūnų dvaro sodybos parko pritaikymas lankyti</t>
  </si>
  <si>
    <t>1.6 Šalčininkėlių tvenkinio ir miško pritaikymas lankyti</t>
  </si>
  <si>
    <t>1.7 Vilkiškių dvaro ir parko pritaikymas lankyti</t>
  </si>
  <si>
    <t>1.8 Norviliškių pilies pritaikymas lankyti</t>
  </si>
  <si>
    <t>1.24 Maišiagalos piliakalnio pritaikymas lankyti</t>
  </si>
  <si>
    <t>1.22 Europos geografinio centro pritaikymas turizmo poreikiams</t>
  </si>
  <si>
    <t>1.19 Šventupės dvaro pritaikymas lankyti</t>
  </si>
  <si>
    <t>1.25 Vilnojos ežero pritaikymas lankyti</t>
  </si>
  <si>
    <t>2.1 Kūrybinių erdvių įrengimas Norviliškėse</t>
  </si>
  <si>
    <t>1.2 Viršuliškių pietinės dalies atgaivinimas, sutvarkant viešąją erdvę tarp J. Rutkausko g. ir Pilaitės pr.</t>
  </si>
  <si>
    <t>1.3 Naujininkų šiaurinės dalies atgaivinimas, įrengiant viešąją erdvę šalia Tūkstantmečio g. bei Dariaus ir Girėno g.</t>
  </si>
  <si>
    <t>1.4 Verkių seniūnijoje Jeruzalės rajono atgaivinimas, įrengiant viešąją erdvę abipus Maumedžių g.</t>
  </si>
  <si>
    <t>1.5 Naujamiesčio rytinės dalies atgaivinimas, sutvarkant viešąją erdvę tarp Mortos g. ir T. Ševčenkos g.</t>
  </si>
  <si>
    <t>1.6 Rasų seniūnijos teritorijos, esančios netoli geležinkelio stoties, atgaivinimas, sutvarkant viešąją erdvę prie Liepkalnio g. ir Pelesos g. sankirtos</t>
  </si>
  <si>
    <t>1.7 Žirmūnų šiaurinės dalies atgaivinimas, įrengiant viešąją erdvę</t>
  </si>
  <si>
    <t>1.10 Švietimo paslaugų prieinamumo didinimas, pastatant mokslo paskirties pastatą (vaikų lopšelį-darželį) Tolminkiemio gatvėje</t>
  </si>
  <si>
    <t>1.1 Viešosios erdvės  Šv. Stepono gatvėje ir Šv. Stepono gatvės atkarpos sutvarkymas (konversija)</t>
  </si>
  <si>
    <t>1.8 Šeškinės pietrytinės dalies atgaivinimas, sutvarkant viešąją erdvę ties Geležinio Vilko g. ir Ukmergės g.</t>
  </si>
  <si>
    <t>1.9 Švietimo paslaugų prieinamumo didinimas, pastatant progimnaziją Bajoruose</t>
  </si>
  <si>
    <t>1.11 Švietimo paslaugų prieinamumo didinimas, pastatant vaikų darželį Trakų raj. Dobrovolės kaime</t>
  </si>
  <si>
    <t>3.4 Edukacinių erdvių sukūrimas Širvintose</t>
  </si>
  <si>
    <t>3.1 Skaitmeninio meno centro steigimas</t>
  </si>
  <si>
    <t>3.6 Europos geografinio centro pritaikymas švietimo paslaugų teikimui</t>
  </si>
  <si>
    <t>3.5 Edukacinių erdvių sukūrimas Siesikų dvaro sodybos Akademijos pastate</t>
  </si>
  <si>
    <t>4.1 Priemonių, skatinančių keliauti Vilniaus regione, įgyvendinimas</t>
  </si>
  <si>
    <t>2.2 Kūrybinių industrijų erdvių įrengimas Švenčionėliuose</t>
  </si>
  <si>
    <t>20-319-P</t>
  </si>
  <si>
    <t>Viešosios turizmo infrastruktūros modernizavimas ar sukūrimas (IX  etapas)</t>
  </si>
  <si>
    <t>1.2 Pažintinio tako prie Bevardžio ežero įrengimas</t>
  </si>
  <si>
    <t>20-320-P</t>
  </si>
  <si>
    <t>Viešosios turizmo infrastruktūros modernizavimas ar sukūrimas (X  etapas)</t>
  </si>
  <si>
    <t>1.15 Totoriškių ežero rytinės pakrantės pritaikymas lankyti</t>
  </si>
  <si>
    <t>20-321-P</t>
  </si>
  <si>
    <t>Viešosios turizmo infrastruktūros modernizavimas ar sukūrimas (XI  etapas)</t>
  </si>
  <si>
    <t>1.18 Prezidento Antano  Smetonos dvaro muziejinio komplekso pritaikymas lankyti</t>
  </si>
  <si>
    <t>20-322-P</t>
  </si>
  <si>
    <t>Viešosios turizmo infrastruktūros modernizavimas ar sukūrimas (XII  etapas)</t>
  </si>
  <si>
    <t>1.16 Totoriškių ežero vakarinės pakrantės pritaikymas lankyti</t>
  </si>
  <si>
    <t>20-323-P</t>
  </si>
  <si>
    <t>Viešosios turizmo infrastruktūros modernizavimas ar sukūrimas (XIII  etapas)</t>
  </si>
  <si>
    <t>1.20 Ukmergės senamiesčio  ir Šventosios upės pritaikymas lankyti</t>
  </si>
  <si>
    <t>20-324-P</t>
  </si>
  <si>
    <t>Vilniaus miesto su priemiesčiais plėtra (IV etapas)</t>
  </si>
  <si>
    <t>1.12 Švietimo paslaugų prieinamumo didinimas, pastatant ir įrengiant priestatą Vilniaus r. Nemėžio Šv. Rapolo Kalinausko gimnazijoje</t>
  </si>
  <si>
    <t xml:space="preserve">Konkretus 2021–2027 m. Europos Sąjungos investicijų programos uždavinys "5.1. Skatinti integruotą ir įtraukią socialinę, ekonominę ir aplinkosaugos plėtrą vietos lygmeniu, puoselėti kultūrą, gamtos paveldą, darnų turizmą ir saugumą kitose nei miestų teritorijose"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</si>
</sst>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
    <numFmt numFmtId="165" formatCode="0.0000000000000000"/>
    <numFmt numFmtId="166" formatCode="#,##0.00000"/>
    <numFmt numFmtId="167" formatCode="#,##0;[Red]#,##0"/>
  </numFmts>
  <fonts count="62"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color rgb="FF9C0006"/>
      <name val="Calibri"/>
      <family val="2"/>
      <charset val="186"/>
      <scheme val="minor"/>
    </font>
    <font>
      <b/>
      <sz val="11"/>
      <color theme="1"/>
      <name val="Calibri"/>
      <family val="2"/>
      <charset val="186"/>
      <scheme val="minor"/>
    </font>
    <font>
      <sz val="11"/>
      <name val="Calibri"/>
      <family val="2"/>
      <charset val="186"/>
      <scheme val="minor"/>
    </font>
    <font>
      <sz val="11"/>
      <name val="Calibri"/>
      <family val="2"/>
      <charset val="186"/>
    </font>
    <font>
      <sz val="11"/>
      <color rgb="FF006100"/>
      <name val="Calibri"/>
      <family val="2"/>
      <charset val="186"/>
      <scheme val="minor"/>
    </font>
    <font>
      <sz val="11"/>
      <color rgb="FF9C5700"/>
      <name val="Calibri"/>
      <family val="2"/>
      <charset val="186"/>
      <scheme val="minor"/>
    </font>
    <font>
      <b/>
      <sz val="12"/>
      <color theme="1"/>
      <name val="Calibri"/>
      <family val="2"/>
      <charset val="186"/>
      <scheme val="minor"/>
    </font>
    <font>
      <b/>
      <sz val="8"/>
      <color indexed="8"/>
      <name val="Calibri"/>
      <family val="2"/>
      <charset val="186"/>
    </font>
    <font>
      <b/>
      <sz val="11"/>
      <color indexed="8"/>
      <name val="Calibri"/>
      <family val="2"/>
      <charset val="186"/>
    </font>
    <font>
      <b/>
      <sz val="12"/>
      <name val="Calibri"/>
      <family val="2"/>
      <charset val="186"/>
      <scheme val="minor"/>
    </font>
    <font>
      <b/>
      <sz val="12"/>
      <color theme="0" tint="-0.14999847407452621"/>
      <name val="Calibri"/>
      <family val="2"/>
      <charset val="186"/>
      <scheme val="minor"/>
    </font>
    <font>
      <sz val="11"/>
      <name val="Calibri"/>
      <family val="2"/>
    </font>
    <font>
      <sz val="11"/>
      <name val="Calibri"/>
      <family val="2"/>
      <scheme val="minor"/>
    </font>
    <font>
      <u/>
      <sz val="11"/>
      <color theme="1"/>
      <name val="Calibri"/>
      <family val="2"/>
      <scheme val="minor"/>
    </font>
    <font>
      <i/>
      <sz val="10"/>
      <color theme="1"/>
      <name val="Times New Roman"/>
      <family val="1"/>
    </font>
    <font>
      <i/>
      <sz val="9"/>
      <name val="Times New Roman"/>
      <family val="1"/>
    </font>
    <font>
      <i/>
      <sz val="9"/>
      <color theme="1"/>
      <name val="Times New Roman"/>
      <family val="1"/>
    </font>
    <font>
      <b/>
      <strike/>
      <sz val="12"/>
      <color theme="0" tint="-0.14999847407452621"/>
      <name val="Calibri"/>
      <family val="2"/>
      <charset val="186"/>
      <scheme val="minor"/>
    </font>
    <font>
      <strike/>
      <sz val="11"/>
      <color theme="1"/>
      <name val="Calibri"/>
      <family val="2"/>
      <charset val="186"/>
      <scheme val="minor"/>
    </font>
    <font>
      <b/>
      <sz val="12"/>
      <color rgb="FFFF0000"/>
      <name val="Calibri"/>
      <family val="2"/>
      <charset val="186"/>
      <scheme val="minor"/>
    </font>
    <font>
      <b/>
      <sz val="11"/>
      <color rgb="FFFF0000"/>
      <name val="Calibri"/>
      <family val="2"/>
      <charset val="186"/>
      <scheme val="minor"/>
    </font>
    <font>
      <sz val="11"/>
      <color rgb="FFFF0000"/>
      <name val="Calibri"/>
      <family val="2"/>
      <charset val="186"/>
      <scheme val="minor"/>
    </font>
    <font>
      <b/>
      <sz val="11"/>
      <color theme="1"/>
      <name val="Calibri"/>
      <family val="2"/>
      <scheme val="minor"/>
    </font>
    <font>
      <sz val="11"/>
      <color theme="1"/>
      <name val="Calibri"/>
      <family val="2"/>
      <scheme val="minor"/>
    </font>
    <font>
      <b/>
      <i/>
      <sz val="10"/>
      <name val="Times New Roman"/>
      <family val="1"/>
    </font>
    <font>
      <i/>
      <sz val="10"/>
      <name val="Times New Roman"/>
      <family val="1"/>
    </font>
    <font>
      <sz val="10"/>
      <color theme="1"/>
      <name val="Calibri"/>
      <family val="2"/>
      <charset val="186"/>
      <scheme val="minor"/>
    </font>
    <font>
      <i/>
      <sz val="11"/>
      <color theme="1"/>
      <name val="Times New Roman"/>
      <family val="1"/>
    </font>
    <font>
      <sz val="9"/>
      <name val="Times New Roman"/>
      <family val="1"/>
      <charset val="186"/>
    </font>
    <font>
      <sz val="9"/>
      <color rgb="FFFF0000"/>
      <name val="Times New Roman"/>
      <family val="1"/>
      <charset val="186"/>
    </font>
    <font>
      <strike/>
      <sz val="9"/>
      <name val="Times New Roman"/>
      <family val="1"/>
      <charset val="186"/>
    </font>
    <font>
      <b/>
      <sz val="9"/>
      <name val="Times New Roman"/>
      <family val="1"/>
      <charset val="186"/>
    </font>
    <font>
      <sz val="12"/>
      <color theme="1"/>
      <name val="Times New Roman"/>
      <family val="1"/>
      <charset val="186"/>
    </font>
    <font>
      <strike/>
      <sz val="11"/>
      <name val="Calibri"/>
      <family val="2"/>
      <charset val="186"/>
    </font>
    <font>
      <sz val="10"/>
      <color theme="1"/>
      <name val="Times New Roman"/>
      <family val="1"/>
    </font>
    <font>
      <b/>
      <sz val="11"/>
      <name val="Calibri"/>
      <family val="2"/>
      <scheme val="minor"/>
    </font>
    <font>
      <strike/>
      <sz val="11"/>
      <name val="Calibri"/>
      <family val="2"/>
      <charset val="186"/>
      <scheme val="minor"/>
    </font>
    <font>
      <strike/>
      <sz val="11"/>
      <name val="Calibri"/>
      <family val="2"/>
      <scheme val="minor"/>
    </font>
    <font>
      <strike/>
      <sz val="11"/>
      <color theme="1"/>
      <name val="Calibri"/>
      <family val="2"/>
      <scheme val="minor"/>
    </font>
    <font>
      <b/>
      <sz val="10"/>
      <name val="Times New Roman"/>
      <family val="1"/>
    </font>
    <font>
      <sz val="10"/>
      <name val="Times New Roman"/>
      <family val="1"/>
    </font>
    <font>
      <strike/>
      <sz val="10"/>
      <name val="Times New Roman"/>
      <family val="1"/>
    </font>
    <font>
      <sz val="11"/>
      <color theme="3"/>
      <name val="Calibri"/>
      <family val="2"/>
      <charset val="186"/>
      <scheme val="minor"/>
    </font>
    <font>
      <i/>
      <sz val="11"/>
      <color theme="1"/>
      <name val="Times New Roman"/>
      <family val="1"/>
      <charset val="186"/>
    </font>
    <font>
      <i/>
      <sz val="11"/>
      <name val="Times New Roman"/>
      <family val="1"/>
      <charset val="186"/>
    </font>
    <font>
      <b/>
      <sz val="10"/>
      <color theme="1"/>
      <name val="Times New Roman"/>
      <family val="1"/>
    </font>
    <font>
      <i/>
      <sz val="11"/>
      <color theme="1"/>
      <name val="Calibri"/>
      <family val="2"/>
      <scheme val="minor"/>
    </font>
    <font>
      <sz val="9"/>
      <color indexed="81"/>
      <name val="Tahoma"/>
      <charset val="1"/>
    </font>
  </fonts>
  <fills count="9">
    <fill>
      <patternFill patternType="none"/>
    </fill>
    <fill>
      <patternFill patternType="gray125"/>
    </fill>
    <fill>
      <patternFill patternType="solid">
        <fgColor theme="0"/>
        <bgColor indexed="64"/>
      </patternFill>
    </fill>
    <fill>
      <patternFill patternType="solid">
        <fgColor rgb="FFFFC7CE"/>
      </patternFill>
    </fill>
    <fill>
      <patternFill patternType="solid">
        <fgColor theme="4" tint="0.39997558519241921"/>
        <bgColor indexed="64"/>
      </patternFill>
    </fill>
    <fill>
      <patternFill patternType="solid">
        <fgColor rgb="FFC6EFCE"/>
      </patternFill>
    </fill>
    <fill>
      <patternFill patternType="solid">
        <fgColor rgb="FFFFEB9C"/>
      </patternFill>
    </fill>
    <fill>
      <patternFill patternType="solid">
        <fgColor theme="3" tint="0.79998168889431442"/>
        <bgColor indexed="64"/>
      </patternFill>
    </fill>
    <fill>
      <patternFill patternType="solid">
        <fgColor rgb="FFFFFF0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ck">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s>
  <cellStyleXfs count="4">
    <xf numFmtId="0" fontId="0" fillId="0" borderId="0"/>
    <xf numFmtId="0" fontId="14" fillId="3" borderId="0" applyNumberFormat="0" applyBorder="0" applyAlignment="0" applyProtection="0"/>
    <xf numFmtId="0" fontId="18" fillId="5" borderId="0" applyNumberFormat="0" applyBorder="0" applyAlignment="0" applyProtection="0"/>
    <xf numFmtId="0" fontId="19" fillId="6" borderId="0" applyNumberFormat="0" applyBorder="0" applyAlignment="0" applyProtection="0"/>
  </cellStyleXfs>
  <cellXfs count="731">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wrapText="1"/>
    </xf>
    <xf numFmtId="0" fontId="15" fillId="4" borderId="1" xfId="0" applyFont="1" applyFill="1" applyBorder="1" applyAlignment="1">
      <alignment horizontal="center" vertical="center" wrapText="1"/>
    </xf>
    <xf numFmtId="0" fontId="0" fillId="0" borderId="7" xfId="0" applyBorder="1" applyAlignment="1">
      <alignment wrapText="1"/>
    </xf>
    <xf numFmtId="0" fontId="0" fillId="0" borderId="3" xfId="0" applyBorder="1" applyAlignment="1">
      <alignment wrapText="1"/>
    </xf>
    <xf numFmtId="0" fontId="15" fillId="4" borderId="2" xfId="0" applyFont="1" applyFill="1" applyBorder="1" applyAlignment="1">
      <alignment horizontal="center"/>
    </xf>
    <xf numFmtId="0" fontId="23" fillId="0" borderId="2" xfId="0" applyFont="1" applyBorder="1" applyAlignment="1">
      <alignment horizontal="left" vertical="top"/>
    </xf>
    <xf numFmtId="0" fontId="0" fillId="0" borderId="2" xfId="0" applyBorder="1" applyAlignment="1">
      <alignment horizontal="left" vertical="top" wrapText="1"/>
    </xf>
    <xf numFmtId="0" fontId="16" fillId="0" borderId="2" xfId="0" applyFont="1" applyBorder="1" applyAlignment="1">
      <alignment horizontal="left" vertical="top" wrapText="1"/>
    </xf>
    <xf numFmtId="0" fontId="13" fillId="0" borderId="2" xfId="0" applyFont="1" applyBorder="1" applyAlignment="1">
      <alignment horizontal="left" vertical="top" wrapText="1"/>
    </xf>
    <xf numFmtId="0" fontId="13" fillId="0" borderId="2" xfId="0" applyFont="1" applyBorder="1" applyAlignment="1">
      <alignment horizontal="left" vertical="top"/>
    </xf>
    <xf numFmtId="0" fontId="0" fillId="0" borderId="2" xfId="0" applyBorder="1" applyAlignment="1">
      <alignment horizontal="left" vertical="top"/>
    </xf>
    <xf numFmtId="4" fontId="0" fillId="0" borderId="0" xfId="0" applyNumberFormat="1" applyAlignment="1">
      <alignment horizontal="left" vertical="top"/>
    </xf>
    <xf numFmtId="4" fontId="0" fillId="0" borderId="2" xfId="0" applyNumberFormat="1" applyBorder="1" applyAlignment="1">
      <alignment horizontal="center" vertical="top"/>
    </xf>
    <xf numFmtId="4" fontId="13" fillId="0" borderId="2" xfId="0" applyNumberFormat="1" applyFont="1" applyBorder="1" applyAlignment="1">
      <alignment horizontal="right" vertical="top"/>
    </xf>
    <xf numFmtId="4" fontId="13" fillId="0" borderId="2" xfId="0" applyNumberFormat="1" applyFont="1" applyBorder="1" applyAlignment="1">
      <alignment horizontal="center" vertical="top"/>
    </xf>
    <xf numFmtId="4" fontId="0" fillId="0" borderId="2" xfId="0" applyNumberFormat="1" applyBorder="1" applyAlignment="1">
      <alignment horizontal="left" vertical="top"/>
    </xf>
    <xf numFmtId="0" fontId="17" fillId="0" borderId="2" xfId="2" applyFont="1" applyFill="1" applyBorder="1" applyAlignment="1">
      <alignment horizontal="center" vertical="top" wrapText="1"/>
    </xf>
    <xf numFmtId="0" fontId="0" fillId="0" borderId="0" xfId="0" applyAlignment="1">
      <alignment horizontal="left" vertical="top"/>
    </xf>
    <xf numFmtId="0" fontId="24" fillId="0" borderId="7" xfId="0" applyFont="1" applyBorder="1" applyAlignment="1">
      <alignment horizontal="left" vertical="top"/>
    </xf>
    <xf numFmtId="0" fontId="0" fillId="0" borderId="7" xfId="0" applyBorder="1" applyAlignment="1">
      <alignment horizontal="left" vertical="top"/>
    </xf>
    <xf numFmtId="0" fontId="0" fillId="0" borderId="7" xfId="0" applyBorder="1" applyAlignment="1">
      <alignment horizontal="left" vertical="top" wrapText="1"/>
    </xf>
    <xf numFmtId="4" fontId="0" fillId="0" borderId="7" xfId="0" applyNumberFormat="1" applyBorder="1" applyAlignment="1">
      <alignment horizontal="center" vertical="top"/>
    </xf>
    <xf numFmtId="4" fontId="0" fillId="0" borderId="7" xfId="0" applyNumberFormat="1" applyBorder="1" applyAlignment="1">
      <alignment horizontal="left" vertical="top"/>
    </xf>
    <xf numFmtId="0" fontId="16" fillId="0" borderId="7" xfId="0" applyFont="1" applyBorder="1" applyAlignment="1">
      <alignment horizontal="center" vertical="top"/>
    </xf>
    <xf numFmtId="0" fontId="24" fillId="0" borderId="3" xfId="0" applyFont="1" applyBorder="1" applyAlignment="1">
      <alignment horizontal="left" vertical="top"/>
    </xf>
    <xf numFmtId="0" fontId="0" fillId="0" borderId="3" xfId="0" applyBorder="1" applyAlignment="1">
      <alignment horizontal="left" vertical="top"/>
    </xf>
    <xf numFmtId="0" fontId="0" fillId="0" borderId="3" xfId="0" applyBorder="1" applyAlignment="1">
      <alignment horizontal="left" vertical="top" wrapText="1"/>
    </xf>
    <xf numFmtId="4" fontId="0" fillId="0" borderId="3" xfId="0" applyNumberFormat="1" applyBorder="1" applyAlignment="1">
      <alignment horizontal="center" vertical="top"/>
    </xf>
    <xf numFmtId="4" fontId="0" fillId="0" borderId="3" xfId="0" applyNumberFormat="1" applyBorder="1" applyAlignment="1">
      <alignment horizontal="left" vertical="top"/>
    </xf>
    <xf numFmtId="0" fontId="16" fillId="0" borderId="3" xfId="0" applyFont="1" applyBorder="1" applyAlignment="1">
      <alignment horizontal="center" vertical="top"/>
    </xf>
    <xf numFmtId="3" fontId="0" fillId="0" borderId="2" xfId="0" applyNumberFormat="1" applyBorder="1" applyAlignment="1">
      <alignment horizontal="left" vertical="top"/>
    </xf>
    <xf numFmtId="164" fontId="16" fillId="0" borderId="7" xfId="0" applyNumberFormat="1" applyFont="1" applyBorder="1" applyAlignment="1">
      <alignment horizontal="center" vertical="top"/>
    </xf>
    <xf numFmtId="3" fontId="0" fillId="0" borderId="3" xfId="0" applyNumberFormat="1" applyBorder="1" applyAlignment="1">
      <alignment horizontal="left" vertical="top"/>
    </xf>
    <xf numFmtId="0" fontId="20" fillId="0" borderId="2" xfId="0" applyFont="1" applyBorder="1" applyAlignment="1">
      <alignment horizontal="left" vertical="top"/>
    </xf>
    <xf numFmtId="0" fontId="13" fillId="0" borderId="0" xfId="3" applyFont="1" applyFill="1" applyAlignment="1">
      <alignment horizontal="left" vertical="top" wrapText="1"/>
    </xf>
    <xf numFmtId="0" fontId="16" fillId="0" borderId="2" xfId="2" applyFont="1" applyFill="1" applyBorder="1" applyAlignment="1">
      <alignment horizontal="center" vertical="top"/>
    </xf>
    <xf numFmtId="0" fontId="13" fillId="0" borderId="7" xfId="0" applyFont="1" applyBorder="1" applyAlignment="1">
      <alignment horizontal="left" vertical="top"/>
    </xf>
    <xf numFmtId="0" fontId="13" fillId="0" borderId="2" xfId="0" applyFont="1" applyBorder="1" applyAlignment="1">
      <alignment vertical="top" wrapText="1"/>
    </xf>
    <xf numFmtId="0" fontId="19" fillId="0" borderId="7" xfId="3" applyFill="1" applyBorder="1" applyAlignment="1">
      <alignment horizontal="left" vertical="top" wrapText="1"/>
    </xf>
    <xf numFmtId="0" fontId="16" fillId="0" borderId="7" xfId="2" applyFont="1" applyFill="1" applyBorder="1" applyAlignment="1">
      <alignment horizontal="center" vertical="top"/>
    </xf>
    <xf numFmtId="0" fontId="0" fillId="0" borderId="25" xfId="0" applyBorder="1" applyAlignment="1">
      <alignment horizontal="left" vertical="top"/>
    </xf>
    <xf numFmtId="0" fontId="20" fillId="0" borderId="7" xfId="0" applyFont="1" applyBorder="1" applyAlignment="1">
      <alignment horizontal="left" vertical="top"/>
    </xf>
    <xf numFmtId="0" fontId="0" fillId="0" borderId="0" xfId="0" applyAlignment="1">
      <alignment vertical="top" wrapText="1"/>
    </xf>
    <xf numFmtId="0" fontId="0" fillId="0" borderId="2" xfId="0" applyBorder="1" applyAlignment="1">
      <alignment vertical="top" wrapText="1"/>
    </xf>
    <xf numFmtId="0" fontId="0" fillId="0" borderId="2" xfId="0" applyBorder="1" applyAlignment="1">
      <alignment horizontal="center" vertical="top"/>
    </xf>
    <xf numFmtId="164" fontId="0" fillId="0" borderId="2" xfId="0" applyNumberFormat="1" applyBorder="1" applyAlignment="1">
      <alignment horizontal="center" vertical="top"/>
    </xf>
    <xf numFmtId="0" fontId="0" fillId="0" borderId="7" xfId="0" applyBorder="1"/>
    <xf numFmtId="0" fontId="13" fillId="0" borderId="7" xfId="0" applyFont="1" applyBorder="1" applyAlignment="1">
      <alignment horizontal="left" vertical="top" wrapText="1"/>
    </xf>
    <xf numFmtId="4" fontId="0" fillId="0" borderId="7" xfId="0" applyNumberFormat="1" applyBorder="1" applyAlignment="1">
      <alignment horizontal="center"/>
    </xf>
    <xf numFmtId="4" fontId="0" fillId="0" borderId="3" xfId="0" applyNumberFormat="1" applyBorder="1" applyAlignment="1">
      <alignment horizontal="center"/>
    </xf>
    <xf numFmtId="0" fontId="0" fillId="0" borderId="3" xfId="0" applyBorder="1"/>
    <xf numFmtId="0" fontId="0" fillId="0" borderId="25" xfId="0" applyBorder="1"/>
    <xf numFmtId="0" fontId="13" fillId="0" borderId="3" xfId="0" applyFont="1" applyBorder="1" applyAlignment="1">
      <alignment horizontal="left" vertical="top" wrapText="1"/>
    </xf>
    <xf numFmtId="4" fontId="0" fillId="0" borderId="0" xfId="0" applyNumberFormat="1" applyAlignment="1">
      <alignment vertical="top"/>
    </xf>
    <xf numFmtId="4" fontId="0" fillId="0" borderId="2" xfId="0" applyNumberFormat="1" applyBorder="1" applyAlignment="1">
      <alignment vertical="top"/>
    </xf>
    <xf numFmtId="0" fontId="0" fillId="0" borderId="2" xfId="0" applyBorder="1"/>
    <xf numFmtId="0" fontId="0" fillId="0" borderId="0" xfId="0" applyAlignment="1">
      <alignment vertical="top"/>
    </xf>
    <xf numFmtId="0" fontId="13" fillId="0" borderId="1" xfId="0" applyFont="1" applyBorder="1" applyAlignment="1">
      <alignment horizontal="left" vertical="top" wrapText="1"/>
    </xf>
    <xf numFmtId="4" fontId="16" fillId="0" borderId="2" xfId="3" applyNumberFormat="1" applyFont="1" applyFill="1" applyBorder="1" applyAlignment="1">
      <alignment vertical="top"/>
    </xf>
    <xf numFmtId="0" fontId="0" fillId="0" borderId="2" xfId="0" applyBorder="1" applyAlignment="1">
      <alignment vertical="top"/>
    </xf>
    <xf numFmtId="0" fontId="19" fillId="0" borderId="2" xfId="3" applyFill="1" applyBorder="1" applyAlignment="1">
      <alignment vertical="top"/>
    </xf>
    <xf numFmtId="0" fontId="0" fillId="0" borderId="26" xfId="0" applyBorder="1"/>
    <xf numFmtId="0" fontId="0" fillId="0" borderId="7" xfId="0" applyBorder="1" applyAlignment="1">
      <alignment vertical="top" wrapText="1"/>
    </xf>
    <xf numFmtId="0" fontId="0" fillId="0" borderId="7" xfId="0" applyBorder="1" applyAlignment="1">
      <alignment vertical="top"/>
    </xf>
    <xf numFmtId="0" fontId="25" fillId="0" borderId="2" xfId="2" applyFont="1" applyFill="1" applyBorder="1" applyAlignment="1">
      <alignment horizontal="center" vertical="top" wrapText="1"/>
    </xf>
    <xf numFmtId="0" fontId="0" fillId="0" borderId="3" xfId="0" applyBorder="1" applyAlignment="1">
      <alignment vertical="top" wrapText="1"/>
    </xf>
    <xf numFmtId="0" fontId="23" fillId="0" borderId="7" xfId="0" applyFont="1" applyBorder="1" applyAlignment="1">
      <alignment horizontal="left" vertical="top"/>
    </xf>
    <xf numFmtId="164" fontId="17" fillId="0" borderId="7" xfId="0" applyNumberFormat="1" applyFont="1" applyBorder="1" applyAlignment="1">
      <alignment horizontal="center" vertical="top" wrapText="1"/>
    </xf>
    <xf numFmtId="164" fontId="0" fillId="0" borderId="7" xfId="0" applyNumberFormat="1" applyBorder="1" applyAlignment="1">
      <alignment vertical="top" wrapText="1"/>
    </xf>
    <xf numFmtId="164" fontId="0" fillId="0" borderId="3" xfId="0" applyNumberFormat="1" applyBorder="1" applyAlignment="1">
      <alignment vertical="top" wrapText="1"/>
    </xf>
    <xf numFmtId="4" fontId="0" fillId="0" borderId="7" xfId="0" applyNumberFormat="1" applyBorder="1" applyAlignment="1">
      <alignment vertical="top" wrapText="1"/>
    </xf>
    <xf numFmtId="164" fontId="0" fillId="0" borderId="7" xfId="0" applyNumberFormat="1" applyBorder="1" applyAlignment="1">
      <alignment horizontal="center" vertical="top" wrapText="1"/>
    </xf>
    <xf numFmtId="0" fontId="27" fillId="0" borderId="3" xfId="0" applyFont="1" applyBorder="1" applyAlignment="1">
      <alignment vertical="top" wrapText="1"/>
    </xf>
    <xf numFmtId="0" fontId="20" fillId="0" borderId="7" xfId="0" applyFont="1" applyBorder="1" applyAlignment="1">
      <alignment horizontal="left" vertical="top" wrapText="1"/>
    </xf>
    <xf numFmtId="0" fontId="0" fillId="0" borderId="3" xfId="0" applyBorder="1" applyAlignment="1">
      <alignment vertical="top"/>
    </xf>
    <xf numFmtId="4" fontId="0" fillId="0" borderId="7" xfId="0" applyNumberFormat="1" applyBorder="1" applyAlignment="1">
      <alignment vertical="top"/>
    </xf>
    <xf numFmtId="0" fontId="1" fillId="0" borderId="0" xfId="0" applyFont="1" applyAlignment="1">
      <alignment horizontal="center" vertical="center"/>
    </xf>
    <xf numFmtId="0" fontId="5" fillId="0" borderId="28" xfId="0" applyFont="1" applyBorder="1" applyAlignment="1">
      <alignment horizontal="center" vertical="center" wrapText="1"/>
    </xf>
    <xf numFmtId="0" fontId="7" fillId="0" borderId="28" xfId="0" applyFont="1" applyBorder="1" applyAlignment="1">
      <alignment horizontal="center" vertical="center" wrapText="1"/>
    </xf>
    <xf numFmtId="0" fontId="2" fillId="0" borderId="27" xfId="0" applyFont="1" applyBorder="1" applyAlignment="1">
      <alignment horizontal="center"/>
    </xf>
    <xf numFmtId="0" fontId="2" fillId="0" borderId="28" xfId="0" applyFont="1" applyBorder="1" applyAlignment="1">
      <alignment horizontal="center"/>
    </xf>
    <xf numFmtId="0" fontId="11" fillId="0" borderId="28" xfId="0" applyFont="1" applyBorder="1" applyAlignment="1">
      <alignment horizontal="center"/>
    </xf>
    <xf numFmtId="0" fontId="2" fillId="0" borderId="29" xfId="0" applyFont="1" applyBorder="1" applyAlignment="1">
      <alignment horizontal="center"/>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7" xfId="0" applyFont="1" applyBorder="1" applyAlignment="1">
      <alignment horizontal="center" vertical="center" wrapText="1"/>
    </xf>
    <xf numFmtId="14" fontId="16" fillId="0" borderId="7" xfId="0" applyNumberFormat="1" applyFont="1" applyBorder="1" applyAlignment="1">
      <alignment horizontal="center" vertical="top"/>
    </xf>
    <xf numFmtId="14" fontId="13" fillId="0" borderId="2" xfId="0" applyNumberFormat="1" applyFont="1" applyBorder="1" applyAlignment="1">
      <alignment horizontal="left" vertical="top"/>
    </xf>
    <xf numFmtId="14" fontId="0" fillId="0" borderId="7" xfId="0" applyNumberFormat="1" applyBorder="1" applyAlignment="1">
      <alignment vertical="top" wrapText="1"/>
    </xf>
    <xf numFmtId="0" fontId="16" fillId="0" borderId="0" xfId="0" applyFont="1"/>
    <xf numFmtId="14" fontId="16" fillId="0" borderId="2" xfId="0" applyNumberFormat="1" applyFont="1" applyBorder="1" applyAlignment="1">
      <alignment horizontal="left" vertical="top"/>
    </xf>
    <xf numFmtId="0" fontId="16" fillId="0" borderId="2" xfId="0" applyFont="1" applyBorder="1" applyAlignment="1">
      <alignment vertical="top" wrapText="1"/>
    </xf>
    <xf numFmtId="0" fontId="31" fillId="0" borderId="7" xfId="0" applyFont="1" applyBorder="1" applyAlignment="1">
      <alignment horizontal="left" vertical="top"/>
    </xf>
    <xf numFmtId="0" fontId="32" fillId="0" borderId="7" xfId="0" applyFont="1" applyBorder="1" applyAlignment="1">
      <alignment vertical="top" wrapText="1"/>
    </xf>
    <xf numFmtId="0" fontId="32" fillId="0" borderId="2" xfId="0" applyFont="1" applyBorder="1" applyAlignment="1">
      <alignment horizontal="left" vertical="top" wrapText="1"/>
    </xf>
    <xf numFmtId="0" fontId="32" fillId="0" borderId="2" xfId="0" applyFont="1" applyBorder="1" applyAlignment="1">
      <alignment vertical="top" wrapText="1"/>
    </xf>
    <xf numFmtId="0" fontId="32" fillId="0" borderId="2" xfId="0" applyFont="1" applyBorder="1" applyAlignment="1">
      <alignment horizontal="left" vertical="top"/>
    </xf>
    <xf numFmtId="4" fontId="32" fillId="0" borderId="2" xfId="0" applyNumberFormat="1" applyFont="1" applyBorder="1" applyAlignment="1">
      <alignment horizontal="center" vertical="top"/>
    </xf>
    <xf numFmtId="4" fontId="32" fillId="0" borderId="2" xfId="0" applyNumberFormat="1" applyFont="1" applyBorder="1" applyAlignment="1">
      <alignment horizontal="right" vertical="top"/>
    </xf>
    <xf numFmtId="14" fontId="32" fillId="0" borderId="7" xfId="0" applyNumberFormat="1" applyFont="1" applyBorder="1" applyAlignment="1">
      <alignment vertical="top" wrapText="1"/>
    </xf>
    <xf numFmtId="0" fontId="32" fillId="0" borderId="3" xfId="0" applyFont="1" applyBorder="1" applyAlignment="1">
      <alignment vertical="top" wrapText="1"/>
    </xf>
    <xf numFmtId="164" fontId="32" fillId="0" borderId="7" xfId="0" applyNumberFormat="1" applyFont="1" applyBorder="1" applyAlignment="1">
      <alignment horizontal="center" vertical="top" wrapText="1"/>
    </xf>
    <xf numFmtId="0" fontId="31" fillId="0" borderId="3" xfId="0" applyFont="1" applyBorder="1" applyAlignment="1">
      <alignment horizontal="left" vertical="top"/>
    </xf>
    <xf numFmtId="4" fontId="0" fillId="0" borderId="2" xfId="0" applyNumberFormat="1" applyBorder="1" applyAlignment="1">
      <alignment vertical="top" wrapText="1"/>
    </xf>
    <xf numFmtId="164" fontId="26" fillId="0" borderId="2" xfId="0" applyNumberFormat="1" applyFont="1" applyBorder="1" applyAlignment="1">
      <alignment horizontal="center" vertical="top" wrapText="1"/>
    </xf>
    <xf numFmtId="164" fontId="25" fillId="0" borderId="2" xfId="0" applyNumberFormat="1" applyFont="1" applyBorder="1" applyAlignment="1">
      <alignment horizontal="center" vertical="top" wrapText="1"/>
    </xf>
    <xf numFmtId="14" fontId="0" fillId="0" borderId="2" xfId="0" applyNumberFormat="1" applyBorder="1" applyAlignment="1">
      <alignment vertical="top" wrapText="1"/>
    </xf>
    <xf numFmtId="0" fontId="16" fillId="0" borderId="7" xfId="0" applyFont="1" applyBorder="1" applyAlignment="1">
      <alignment vertical="top" wrapText="1"/>
    </xf>
    <xf numFmtId="164" fontId="16" fillId="0" borderId="7" xfId="0" applyNumberFormat="1" applyFont="1" applyBorder="1" applyAlignment="1">
      <alignment horizontal="center" vertical="top" wrapText="1"/>
    </xf>
    <xf numFmtId="0" fontId="28" fillId="2" borderId="1" xfId="0"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7"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3" fontId="28" fillId="2" borderId="1" xfId="0" applyNumberFormat="1" applyFont="1" applyFill="1" applyBorder="1" applyAlignment="1">
      <alignment horizontal="center" vertical="top" wrapText="1"/>
    </xf>
    <xf numFmtId="3" fontId="37" fillId="0" borderId="2" xfId="0" applyNumberFormat="1" applyFont="1" applyBorder="1" applyAlignment="1">
      <alignment horizontal="left" vertical="top"/>
    </xf>
    <xf numFmtId="0" fontId="37" fillId="0" borderId="7" xfId="0" applyFont="1" applyBorder="1" applyAlignment="1">
      <alignment horizontal="left" vertical="top"/>
    </xf>
    <xf numFmtId="3" fontId="26" fillId="0" borderId="7" xfId="0" applyNumberFormat="1" applyFont="1" applyBorder="1" applyAlignment="1">
      <alignment horizontal="left" vertical="top"/>
    </xf>
    <xf numFmtId="3" fontId="26" fillId="0" borderId="2" xfId="0" applyNumberFormat="1" applyFont="1" applyBorder="1" applyAlignment="1">
      <alignment horizontal="left" vertical="top"/>
    </xf>
    <xf numFmtId="0" fontId="26" fillId="0" borderId="7" xfId="3" applyFont="1" applyFill="1" applyBorder="1" applyAlignment="1">
      <alignment horizontal="left" vertical="top"/>
    </xf>
    <xf numFmtId="3" fontId="26" fillId="0" borderId="7" xfId="3" applyNumberFormat="1" applyFont="1" applyFill="1" applyBorder="1" applyAlignment="1">
      <alignment horizontal="left" vertical="top"/>
    </xf>
    <xf numFmtId="0" fontId="37" fillId="0" borderId="3" xfId="0" applyFont="1" applyBorder="1" applyAlignment="1">
      <alignment horizontal="left" vertical="top"/>
    </xf>
    <xf numFmtId="164" fontId="37" fillId="0" borderId="2" xfId="2" applyNumberFormat="1" applyFont="1" applyFill="1" applyBorder="1" applyAlignment="1">
      <alignment horizontal="center" vertical="top" wrapText="1"/>
    </xf>
    <xf numFmtId="3" fontId="37" fillId="0" borderId="7" xfId="0" applyNumberFormat="1" applyFont="1" applyBorder="1" applyAlignment="1">
      <alignment horizontal="left" vertical="top"/>
    </xf>
    <xf numFmtId="3" fontId="26" fillId="0" borderId="2" xfId="3" applyNumberFormat="1" applyFont="1" applyFill="1" applyBorder="1" applyAlignment="1">
      <alignment horizontal="left" vertical="top"/>
    </xf>
    <xf numFmtId="0" fontId="26" fillId="0" borderId="7" xfId="0" applyFont="1" applyBorder="1" applyAlignment="1">
      <alignment horizontal="left" vertical="top"/>
    </xf>
    <xf numFmtId="0" fontId="37" fillId="0" borderId="2" xfId="0" applyFont="1" applyBorder="1" applyAlignment="1">
      <alignment horizontal="left" vertical="top"/>
    </xf>
    <xf numFmtId="0" fontId="26" fillId="0" borderId="2" xfId="3" applyFont="1" applyFill="1" applyBorder="1" applyAlignment="1">
      <alignment horizontal="left" vertical="top"/>
    </xf>
    <xf numFmtId="0" fontId="26" fillId="0" borderId="1" xfId="3" applyFont="1" applyFill="1" applyBorder="1" applyAlignment="1">
      <alignment horizontal="left" vertical="top"/>
    </xf>
    <xf numFmtId="0" fontId="37" fillId="0" borderId="1" xfId="0" applyFont="1" applyBorder="1" applyAlignment="1">
      <alignment horizontal="left" vertical="top"/>
    </xf>
    <xf numFmtId="0" fontId="37" fillId="0" borderId="7" xfId="0" applyFont="1" applyBorder="1" applyAlignment="1">
      <alignment vertical="top"/>
    </xf>
    <xf numFmtId="0" fontId="8" fillId="0" borderId="0" xfId="0" applyFont="1" applyAlignment="1">
      <alignment horizontal="center"/>
    </xf>
    <xf numFmtId="0" fontId="28" fillId="0" borderId="0" xfId="0" applyFont="1"/>
    <xf numFmtId="0" fontId="39" fillId="0" borderId="1" xfId="0" applyFont="1" applyBorder="1" applyAlignment="1">
      <alignment horizontal="center"/>
    </xf>
    <xf numFmtId="0" fontId="28" fillId="0" borderId="1" xfId="0" applyFont="1" applyBorder="1" applyAlignment="1">
      <alignment horizontal="center" vertical="top" wrapText="1"/>
    </xf>
    <xf numFmtId="2" fontId="28" fillId="0" borderId="1" xfId="0" applyNumberFormat="1" applyFont="1" applyBorder="1" applyAlignment="1">
      <alignment horizontal="center" vertical="top" wrapText="1"/>
    </xf>
    <xf numFmtId="3" fontId="28" fillId="0" borderId="1" xfId="0" applyNumberFormat="1" applyFont="1" applyBorder="1" applyAlignment="1">
      <alignment horizontal="center" vertical="top" wrapText="1"/>
    </xf>
    <xf numFmtId="0" fontId="4" fillId="0" borderId="3" xfId="0" applyFont="1" applyBorder="1" applyAlignment="1">
      <alignment horizontal="left"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39" fillId="0" borderId="1" xfId="0" applyFont="1" applyBorder="1" applyAlignment="1">
      <alignment horizontal="center" vertical="top" wrapText="1"/>
    </xf>
    <xf numFmtId="2" fontId="39" fillId="2" borderId="1" xfId="0" applyNumberFormat="1" applyFont="1" applyFill="1" applyBorder="1" applyAlignment="1">
      <alignment horizontal="center" vertical="top" wrapText="1"/>
    </xf>
    <xf numFmtId="0" fontId="41" fillId="0" borderId="0" xfId="0" applyFont="1"/>
    <xf numFmtId="0" fontId="4" fillId="0" borderId="0" xfId="0" applyFont="1" applyAlignment="1">
      <alignment vertical="center"/>
    </xf>
    <xf numFmtId="0" fontId="5" fillId="7" borderId="37" xfId="0" applyFont="1" applyFill="1" applyBorder="1" applyAlignment="1">
      <alignment horizontal="center" vertical="center" wrapText="1"/>
    </xf>
    <xf numFmtId="0" fontId="7" fillId="7" borderId="37" xfId="0" applyFont="1" applyFill="1" applyBorder="1" applyAlignment="1">
      <alignment horizontal="center" vertical="center" wrapText="1"/>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56" xfId="0" applyFont="1" applyBorder="1" applyAlignment="1">
      <alignment horizontal="center" vertical="center"/>
    </xf>
    <xf numFmtId="0" fontId="11" fillId="0" borderId="28" xfId="0" applyFont="1" applyBorder="1" applyAlignment="1">
      <alignment horizontal="center" vertical="center"/>
    </xf>
    <xf numFmtId="0" fontId="7" fillId="0" borderId="0" xfId="0" applyFont="1" applyAlignment="1">
      <alignment vertical="center"/>
    </xf>
    <xf numFmtId="0" fontId="8" fillId="0" borderId="0" xfId="0" applyFont="1" applyAlignment="1">
      <alignment vertical="center"/>
    </xf>
    <xf numFmtId="0" fontId="5" fillId="0" borderId="0" xfId="0" applyFont="1" applyAlignment="1">
      <alignment horizontal="center" vertical="center" wrapText="1"/>
    </xf>
    <xf numFmtId="0" fontId="0" fillId="0" borderId="0" xfId="0" applyAlignment="1">
      <alignment vertical="center"/>
    </xf>
    <xf numFmtId="0" fontId="5" fillId="0" borderId="0" xfId="0" applyFont="1" applyAlignment="1">
      <alignment vertical="center"/>
    </xf>
    <xf numFmtId="0" fontId="8" fillId="2" borderId="0" xfId="0" applyFont="1" applyFill="1" applyAlignment="1">
      <alignment vertical="center"/>
    </xf>
    <xf numFmtId="4" fontId="8" fillId="0" borderId="0" xfId="0" applyNumberFormat="1" applyFont="1" applyAlignment="1">
      <alignment vertical="center"/>
    </xf>
    <xf numFmtId="165" fontId="8" fillId="0" borderId="0" xfId="0" applyNumberFormat="1" applyFont="1" applyAlignment="1">
      <alignment vertical="center"/>
    </xf>
    <xf numFmtId="166" fontId="4" fillId="0" borderId="0" xfId="0" applyNumberFormat="1" applyFont="1" applyAlignment="1">
      <alignment vertical="center"/>
    </xf>
    <xf numFmtId="4" fontId="4" fillId="0" borderId="0" xfId="0" applyNumberFormat="1" applyFont="1" applyAlignment="1">
      <alignment vertical="center"/>
    </xf>
    <xf numFmtId="49" fontId="0" fillId="0" borderId="0" xfId="0" applyNumberFormat="1" applyAlignment="1">
      <alignment horizontal="right" vertical="center"/>
    </xf>
    <xf numFmtId="4" fontId="5" fillId="0" borderId="0" xfId="0" applyNumberFormat="1" applyFont="1" applyAlignment="1">
      <alignment vertical="center"/>
    </xf>
    <xf numFmtId="3" fontId="4" fillId="0" borderId="0" xfId="0" applyNumberFormat="1" applyFont="1" applyAlignment="1">
      <alignment vertical="center"/>
    </xf>
    <xf numFmtId="0" fontId="15" fillId="0" borderId="0" xfId="0" applyFont="1" applyAlignment="1">
      <alignment vertical="center"/>
    </xf>
    <xf numFmtId="0" fontId="46" fillId="0" borderId="0" xfId="0" applyFont="1"/>
    <xf numFmtId="4" fontId="5" fillId="0" borderId="0" xfId="0" applyNumberFormat="1" applyFont="1" applyAlignment="1">
      <alignment horizontal="right" vertical="center"/>
    </xf>
    <xf numFmtId="49" fontId="4" fillId="0" borderId="0" xfId="0" applyNumberFormat="1" applyFont="1" applyAlignment="1">
      <alignment horizontal="right" vertical="center"/>
    </xf>
    <xf numFmtId="4" fontId="0" fillId="0" borderId="0" xfId="0" applyNumberFormat="1" applyAlignment="1">
      <alignment vertical="center"/>
    </xf>
    <xf numFmtId="0" fontId="48" fillId="0" borderId="30" xfId="0" applyFont="1" applyBorder="1" applyAlignment="1">
      <alignment horizontal="center" vertical="center" wrapText="1"/>
    </xf>
    <xf numFmtId="0" fontId="48" fillId="0" borderId="37"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3" xfId="0" applyFont="1" applyBorder="1" applyAlignment="1">
      <alignment horizontal="center" vertical="center" wrapText="1"/>
    </xf>
    <xf numFmtId="0" fontId="48" fillId="0" borderId="2" xfId="0" applyFont="1" applyBorder="1" applyAlignment="1">
      <alignment horizontal="center" vertical="center" wrapText="1"/>
    </xf>
    <xf numFmtId="0" fontId="4" fillId="0" borderId="0" xfId="0" applyFont="1" applyAlignment="1">
      <alignment horizontal="center" vertical="center"/>
    </xf>
    <xf numFmtId="0" fontId="39" fillId="0" borderId="2" xfId="0" applyFont="1" applyBorder="1" applyAlignment="1">
      <alignment horizontal="center" vertical="top" wrapText="1"/>
    </xf>
    <xf numFmtId="14" fontId="37" fillId="0" borderId="2" xfId="0" applyNumberFormat="1" applyFont="1" applyBorder="1" applyAlignment="1">
      <alignment horizontal="left" vertical="top"/>
    </xf>
    <xf numFmtId="3" fontId="36" fillId="0" borderId="2" xfId="0" applyNumberFormat="1" applyFont="1" applyBorder="1" applyAlignment="1">
      <alignment horizontal="left" vertical="top" wrapText="1"/>
    </xf>
    <xf numFmtId="4" fontId="36" fillId="0" borderId="0" xfId="0" applyNumberFormat="1" applyFont="1" applyAlignment="1">
      <alignment horizontal="left" vertical="top"/>
    </xf>
    <xf numFmtId="4" fontId="36" fillId="0" borderId="2" xfId="0" applyNumberFormat="1" applyFont="1" applyBorder="1" applyAlignment="1">
      <alignment horizontal="left" vertical="top"/>
    </xf>
    <xf numFmtId="0" fontId="36" fillId="0" borderId="7" xfId="0" applyFont="1" applyBorder="1" applyAlignment="1">
      <alignment horizontal="left" vertical="top" wrapText="1"/>
    </xf>
    <xf numFmtId="3" fontId="36" fillId="0" borderId="7" xfId="0" applyNumberFormat="1" applyFont="1" applyBorder="1" applyAlignment="1">
      <alignment horizontal="left" vertical="top" wrapText="1"/>
    </xf>
    <xf numFmtId="0" fontId="32" fillId="8" borderId="2" xfId="0" applyFont="1" applyFill="1" applyBorder="1" applyAlignment="1">
      <alignment horizontal="left" vertical="top" wrapText="1"/>
    </xf>
    <xf numFmtId="0" fontId="32" fillId="8" borderId="2" xfId="0" applyFont="1" applyFill="1" applyBorder="1" applyAlignment="1">
      <alignment vertical="top" wrapText="1"/>
    </xf>
    <xf numFmtId="0" fontId="50" fillId="8" borderId="2" xfId="0" applyFont="1" applyFill="1" applyBorder="1" applyAlignment="1">
      <alignment horizontal="left" vertical="top" wrapText="1"/>
    </xf>
    <xf numFmtId="0" fontId="32" fillId="8" borderId="2" xfId="0" applyFont="1" applyFill="1" applyBorder="1" applyAlignment="1">
      <alignment horizontal="left" vertical="top"/>
    </xf>
    <xf numFmtId="3" fontId="51" fillId="8" borderId="2" xfId="3" applyNumberFormat="1" applyFont="1" applyFill="1" applyBorder="1" applyAlignment="1">
      <alignment horizontal="left" vertical="top" wrapText="1"/>
    </xf>
    <xf numFmtId="0" fontId="32" fillId="0" borderId="7" xfId="0" applyFont="1" applyBorder="1" applyAlignment="1">
      <alignment horizontal="left" vertical="top"/>
    </xf>
    <xf numFmtId="0" fontId="32" fillId="0" borderId="0" xfId="0" applyFont="1" applyAlignment="1">
      <alignment horizontal="left" vertical="top"/>
    </xf>
    <xf numFmtId="4" fontId="32" fillId="0" borderId="7" xfId="0" quotePrefix="1" applyNumberFormat="1" applyFont="1" applyBorder="1" applyAlignment="1">
      <alignment horizontal="center" vertical="top"/>
    </xf>
    <xf numFmtId="4" fontId="32" fillId="0" borderId="7" xfId="0" applyNumberFormat="1" applyFont="1" applyBorder="1" applyAlignment="1">
      <alignment horizontal="center" vertical="top"/>
    </xf>
    <xf numFmtId="4" fontId="32" fillId="0" borderId="7" xfId="0" applyNumberFormat="1" applyFont="1" applyBorder="1" applyAlignment="1">
      <alignment horizontal="left" vertical="top"/>
    </xf>
    <xf numFmtId="0" fontId="32" fillId="8" borderId="7" xfId="0" applyFont="1" applyFill="1" applyBorder="1" applyAlignment="1">
      <alignment horizontal="left" vertical="top"/>
    </xf>
    <xf numFmtId="0" fontId="32" fillId="8" borderId="7" xfId="0" applyFont="1" applyFill="1" applyBorder="1" applyAlignment="1">
      <alignment horizontal="left" vertical="top" wrapText="1"/>
    </xf>
    <xf numFmtId="0" fontId="52" fillId="8" borderId="7" xfId="0" applyFont="1" applyFill="1" applyBorder="1" applyAlignment="1">
      <alignment horizontal="left" vertical="top" wrapText="1"/>
    </xf>
    <xf numFmtId="3" fontId="51" fillId="8" borderId="7" xfId="3" applyNumberFormat="1" applyFont="1" applyFill="1" applyBorder="1" applyAlignment="1">
      <alignment horizontal="left" vertical="top" wrapText="1"/>
    </xf>
    <xf numFmtId="0" fontId="32" fillId="8" borderId="3" xfId="0" applyFont="1" applyFill="1" applyBorder="1" applyAlignment="1">
      <alignment horizontal="left" vertical="top"/>
    </xf>
    <xf numFmtId="0" fontId="32" fillId="8" borderId="3" xfId="0" applyFont="1" applyFill="1" applyBorder="1" applyAlignment="1">
      <alignment horizontal="left" vertical="top" wrapText="1"/>
    </xf>
    <xf numFmtId="0" fontId="52" fillId="8" borderId="3" xfId="0" applyFont="1" applyFill="1" applyBorder="1" applyAlignment="1">
      <alignment horizontal="left" vertical="top" wrapText="1"/>
    </xf>
    <xf numFmtId="0" fontId="32" fillId="0" borderId="3" xfId="0" applyFont="1" applyBorder="1" applyAlignment="1">
      <alignment horizontal="left" vertical="top"/>
    </xf>
    <xf numFmtId="4" fontId="32" fillId="0" borderId="3" xfId="0" applyNumberFormat="1" applyFont="1" applyBorder="1" applyAlignment="1">
      <alignment horizontal="center" vertical="top"/>
    </xf>
    <xf numFmtId="4" fontId="37" fillId="0" borderId="2" xfId="0" applyNumberFormat="1" applyFont="1" applyBorder="1" applyAlignment="1">
      <alignment horizontal="center" vertical="top"/>
    </xf>
    <xf numFmtId="4" fontId="37" fillId="0" borderId="2" xfId="0" applyNumberFormat="1" applyFont="1" applyBorder="1" applyAlignment="1">
      <alignment horizontal="right" vertical="top"/>
    </xf>
    <xf numFmtId="4" fontId="0" fillId="0" borderId="0" xfId="0" applyNumberFormat="1"/>
    <xf numFmtId="0" fontId="53" fillId="0" borderId="1" xfId="0" applyFont="1" applyBorder="1" applyAlignment="1">
      <alignment horizontal="center" vertical="center" wrapText="1"/>
    </xf>
    <xf numFmtId="0" fontId="39" fillId="0" borderId="17" xfId="0" applyFont="1" applyBorder="1" applyAlignment="1">
      <alignment horizontal="center"/>
    </xf>
    <xf numFmtId="0" fontId="39" fillId="0" borderId="19" xfId="0" applyFont="1" applyBorder="1" applyAlignment="1">
      <alignment horizontal="center"/>
    </xf>
    <xf numFmtId="0" fontId="39" fillId="0" borderId="20" xfId="0" quotePrefix="1" applyFont="1" applyBorder="1" applyAlignment="1">
      <alignment horizontal="center" vertical="top" wrapText="1"/>
    </xf>
    <xf numFmtId="0" fontId="39" fillId="0" borderId="2" xfId="0" quotePrefix="1" applyFont="1" applyBorder="1" applyAlignment="1">
      <alignment horizontal="center" vertical="top" wrapText="1"/>
    </xf>
    <xf numFmtId="0" fontId="39" fillId="0" borderId="21" xfId="0" applyFont="1" applyBorder="1" applyAlignment="1">
      <alignment horizontal="center" vertical="top" wrapText="1"/>
    </xf>
    <xf numFmtId="0" fontId="54" fillId="0" borderId="30" xfId="0" quotePrefix="1" applyFont="1" applyBorder="1" applyAlignment="1">
      <alignment horizontal="center" vertical="center" wrapText="1"/>
    </xf>
    <xf numFmtId="0" fontId="54" fillId="0" borderId="30" xfId="0" applyFont="1" applyBorder="1" applyAlignment="1">
      <alignment horizontal="center" vertical="center" wrapText="1"/>
    </xf>
    <xf numFmtId="0" fontId="54" fillId="0" borderId="30" xfId="0" quotePrefix="1" applyFont="1" applyBorder="1" applyAlignment="1">
      <alignment horizontal="left" vertical="center" wrapText="1"/>
    </xf>
    <xf numFmtId="0" fontId="54" fillId="0" borderId="30" xfId="0" applyFont="1" applyBorder="1" applyAlignment="1">
      <alignment vertical="center" wrapText="1"/>
    </xf>
    <xf numFmtId="0" fontId="54" fillId="0" borderId="1" xfId="0" quotePrefix="1" applyFont="1" applyBorder="1" applyAlignment="1">
      <alignment horizontal="center" vertical="center" wrapText="1"/>
    </xf>
    <xf numFmtId="0" fontId="54" fillId="0" borderId="1" xfId="0" applyFont="1" applyBorder="1" applyAlignment="1">
      <alignment horizontal="center" vertical="center" wrapText="1"/>
    </xf>
    <xf numFmtId="0" fontId="54" fillId="0" borderId="1" xfId="0" applyFont="1" applyBorder="1" applyAlignment="1">
      <alignment vertical="center" wrapText="1"/>
    </xf>
    <xf numFmtId="0" fontId="54" fillId="0" borderId="1" xfId="0" quotePrefix="1" applyFont="1" applyBorder="1" applyAlignment="1">
      <alignment horizontal="left" vertical="center" wrapText="1"/>
    </xf>
    <xf numFmtId="0" fontId="54" fillId="0" borderId="1" xfId="0" quotePrefix="1" applyFont="1" applyBorder="1" applyAlignment="1">
      <alignment horizontal="left" vertical="center"/>
    </xf>
    <xf numFmtId="0" fontId="54" fillId="0" borderId="37" xfId="0" applyFont="1" applyBorder="1" applyAlignment="1">
      <alignment horizontal="center" vertical="center" wrapText="1"/>
    </xf>
    <xf numFmtId="0" fontId="54" fillId="0" borderId="37" xfId="0" quotePrefix="1" applyFont="1" applyBorder="1" applyAlignment="1">
      <alignment horizontal="center" vertical="center" wrapText="1"/>
    </xf>
    <xf numFmtId="0" fontId="54" fillId="0" borderId="37" xfId="0" applyFont="1" applyBorder="1" applyAlignment="1">
      <alignment vertical="center" wrapText="1"/>
    </xf>
    <xf numFmtId="0" fontId="54" fillId="0" borderId="37" xfId="0" quotePrefix="1" applyFont="1" applyBorder="1" applyAlignment="1">
      <alignment horizontal="left" vertical="center"/>
    </xf>
    <xf numFmtId="0" fontId="54" fillId="0" borderId="3" xfId="0" quotePrefix="1" applyFont="1" applyBorder="1" applyAlignment="1">
      <alignment horizontal="left" vertical="center" wrapText="1"/>
    </xf>
    <xf numFmtId="0" fontId="54" fillId="0" borderId="3" xfId="0" applyFont="1" applyBorder="1" applyAlignment="1">
      <alignment vertical="center" wrapText="1"/>
    </xf>
    <xf numFmtId="0" fontId="54" fillId="0" borderId="3" xfId="0" applyFont="1" applyBorder="1" applyAlignment="1">
      <alignment horizontal="center" vertical="center" wrapText="1"/>
    </xf>
    <xf numFmtId="0" fontId="54" fillId="0" borderId="3" xfId="0" quotePrefix="1" applyFont="1" applyBorder="1" applyAlignment="1">
      <alignment horizontal="center" vertical="center" wrapText="1"/>
    </xf>
    <xf numFmtId="0" fontId="54" fillId="0" borderId="2" xfId="0" applyFont="1" applyBorder="1" applyAlignment="1">
      <alignment horizontal="center" vertical="center" wrapText="1"/>
    </xf>
    <xf numFmtId="0" fontId="54" fillId="0" borderId="2" xfId="0" applyFont="1" applyBorder="1" applyAlignment="1">
      <alignment vertical="center" wrapText="1"/>
    </xf>
    <xf numFmtId="0" fontId="54" fillId="0" borderId="2" xfId="0" quotePrefix="1" applyFont="1" applyBorder="1" applyAlignment="1">
      <alignment horizontal="left" vertical="center"/>
    </xf>
    <xf numFmtId="0" fontId="54" fillId="0" borderId="2" xfId="0" quotePrefix="1" applyFont="1" applyBorder="1" applyAlignment="1">
      <alignment horizontal="center" vertical="center" wrapText="1"/>
    </xf>
    <xf numFmtId="0" fontId="56" fillId="0" borderId="0" xfId="0" applyFont="1"/>
    <xf numFmtId="0" fontId="54" fillId="0" borderId="37" xfId="0" quotePrefix="1" applyFont="1" applyBorder="1" applyAlignment="1">
      <alignment horizontal="left" vertical="center" wrapText="1"/>
    </xf>
    <xf numFmtId="0" fontId="35" fillId="0" borderId="0" xfId="0" applyFont="1"/>
    <xf numFmtId="0" fontId="2" fillId="0" borderId="1" xfId="0" applyFont="1" applyBorder="1" applyAlignment="1">
      <alignment horizontal="center" vertical="center" wrapText="1"/>
    </xf>
    <xf numFmtId="0" fontId="57" fillId="0" borderId="1" xfId="0" applyFont="1" applyBorder="1" applyAlignment="1">
      <alignment horizontal="center" vertical="center" wrapText="1"/>
    </xf>
    <xf numFmtId="0" fontId="58" fillId="0" borderId="1" xfId="0" applyFont="1" applyBorder="1" applyAlignment="1">
      <alignment horizontal="center" vertical="center" wrapText="1"/>
    </xf>
    <xf numFmtId="167" fontId="57" fillId="0" borderId="1" xfId="0" applyNumberFormat="1" applyFont="1" applyBorder="1" applyAlignment="1">
      <alignment horizontal="center" vertical="center" wrapText="1"/>
    </xf>
    <xf numFmtId="4" fontId="57" fillId="0" borderId="1" xfId="0" applyNumberFormat="1" applyFont="1" applyBorder="1" applyAlignment="1">
      <alignment horizontal="center" vertical="center" wrapText="1"/>
    </xf>
    <xf numFmtId="0" fontId="58" fillId="2"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60" fillId="0" borderId="1" xfId="0" applyFont="1" applyBorder="1" applyAlignment="1">
      <alignment horizontal="center" vertical="center"/>
    </xf>
    <xf numFmtId="0" fontId="0" fillId="0" borderId="1" xfId="0" applyBorder="1" applyAlignment="1">
      <alignment vertical="center" wrapText="1"/>
    </xf>
    <xf numFmtId="0" fontId="0" fillId="2" borderId="7" xfId="0" applyFill="1" applyBorder="1" applyAlignment="1">
      <alignment wrapText="1"/>
    </xf>
    <xf numFmtId="0" fontId="0" fillId="2" borderId="3" xfId="0" applyFill="1" applyBorder="1" applyAlignment="1">
      <alignment wrapText="1"/>
    </xf>
    <xf numFmtId="0" fontId="4" fillId="2" borderId="0" xfId="0" applyFont="1" applyFill="1"/>
    <xf numFmtId="0" fontId="0" fillId="2" borderId="0" xfId="0" applyFill="1"/>
    <xf numFmtId="4" fontId="42" fillId="2" borderId="7" xfId="0" applyNumberFormat="1" applyFont="1" applyFill="1" applyBorder="1" applyAlignment="1">
      <alignment horizontal="center" vertical="center" wrapText="1"/>
    </xf>
    <xf numFmtId="4" fontId="42" fillId="2" borderId="1" xfId="0" applyNumberFormat="1" applyFont="1" applyFill="1" applyBorder="1" applyAlignment="1">
      <alignment horizontal="center" vertical="center" wrapText="1"/>
    </xf>
    <xf numFmtId="0" fontId="4" fillId="0" borderId="1" xfId="0" applyFont="1" applyBorder="1"/>
    <xf numFmtId="0" fontId="4" fillId="0" borderId="1" xfId="0" applyFont="1" applyBorder="1" applyAlignment="1">
      <alignment vertical="center"/>
    </xf>
    <xf numFmtId="0" fontId="2" fillId="0" borderId="1" xfId="0" applyFont="1" applyBorder="1" applyAlignment="1">
      <alignment horizontal="center" vertical="center"/>
    </xf>
    <xf numFmtId="49" fontId="12" fillId="2" borderId="1" xfId="0" applyNumberFormat="1" applyFont="1" applyFill="1" applyBorder="1" applyAlignment="1">
      <alignment vertical="center" wrapText="1"/>
    </xf>
    <xf numFmtId="0" fontId="8" fillId="0" borderId="1" xfId="0" applyFont="1" applyBorder="1" applyAlignment="1">
      <alignment horizontal="center"/>
    </xf>
    <xf numFmtId="0" fontId="0" fillId="0" borderId="1" xfId="0" applyBorder="1" applyAlignment="1">
      <alignment vertical="center"/>
    </xf>
    <xf numFmtId="0" fontId="42" fillId="2" borderId="30" xfId="0" applyFont="1" applyFill="1" applyBorder="1" applyAlignment="1">
      <alignment horizontal="center" vertical="center" wrapText="1"/>
    </xf>
    <xf numFmtId="0" fontId="42" fillId="2" borderId="1" xfId="0" applyFont="1" applyFill="1" applyBorder="1" applyAlignment="1">
      <alignment horizontal="center" vertical="center" wrapText="1"/>
    </xf>
    <xf numFmtId="3" fontId="42" fillId="2" borderId="1" xfId="0" applyNumberFormat="1" applyFont="1" applyFill="1" applyBorder="1" applyAlignment="1">
      <alignment horizontal="center" vertical="center" wrapText="1"/>
    </xf>
    <xf numFmtId="0" fontId="42" fillId="2" borderId="37" xfId="0" applyFont="1" applyFill="1" applyBorder="1" applyAlignment="1">
      <alignment horizontal="center" vertical="center" wrapText="1"/>
    </xf>
    <xf numFmtId="0" fontId="42" fillId="2" borderId="3" xfId="0" applyFont="1" applyFill="1" applyBorder="1" applyAlignment="1">
      <alignment horizontal="center" vertical="center" wrapText="1"/>
    </xf>
    <xf numFmtId="0" fontId="42" fillId="2" borderId="2" xfId="0" applyFont="1" applyFill="1" applyBorder="1" applyAlignment="1">
      <alignment horizontal="center" vertical="center" wrapText="1"/>
    </xf>
    <xf numFmtId="0" fontId="8" fillId="2" borderId="26" xfId="0" applyFont="1" applyFill="1" applyBorder="1"/>
    <xf numFmtId="4" fontId="42" fillId="2" borderId="31" xfId="0" applyNumberFormat="1" applyFont="1" applyFill="1" applyBorder="1" applyAlignment="1">
      <alignment horizontal="center" vertical="center" wrapText="1"/>
    </xf>
    <xf numFmtId="4" fontId="42" fillId="2" borderId="2" xfId="0" applyNumberFormat="1" applyFont="1" applyFill="1" applyBorder="1" applyAlignment="1">
      <alignment horizontal="center" vertical="center" wrapText="1"/>
    </xf>
    <xf numFmtId="0" fontId="42" fillId="2" borderId="1" xfId="0" applyFont="1" applyFill="1" applyBorder="1" applyAlignment="1">
      <alignment horizontal="left" vertical="top"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20" fillId="0" borderId="0" xfId="0" applyFont="1" applyAlignment="1">
      <alignment horizontal="center"/>
    </xf>
    <xf numFmtId="0" fontId="15" fillId="4" borderId="1" xfId="0" applyFont="1" applyFill="1" applyBorder="1" applyAlignment="1">
      <alignment horizontal="center" vertical="center" wrapText="1"/>
    </xf>
    <xf numFmtId="0" fontId="15" fillId="4" borderId="1" xfId="0" applyFont="1" applyFill="1" applyBorder="1" applyAlignment="1">
      <alignment horizontal="center" vertical="center"/>
    </xf>
    <xf numFmtId="0" fontId="15" fillId="4" borderId="22" xfId="0" applyFont="1" applyFill="1" applyBorder="1" applyAlignment="1">
      <alignment horizontal="center" vertical="center" wrapText="1"/>
    </xf>
    <xf numFmtId="0" fontId="15" fillId="4" borderId="23"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21" fillId="4" borderId="22" xfId="0" applyFont="1" applyFill="1" applyBorder="1" applyAlignment="1">
      <alignment horizontal="center" wrapText="1"/>
    </xf>
    <xf numFmtId="0" fontId="21" fillId="4" borderId="23" xfId="0" applyFont="1" applyFill="1" applyBorder="1" applyAlignment="1">
      <alignment horizontal="center" wrapText="1"/>
    </xf>
    <xf numFmtId="0" fontId="21" fillId="4" borderId="24" xfId="0" applyFont="1" applyFill="1" applyBorder="1" applyAlignment="1">
      <alignment horizontal="center" wrapText="1"/>
    </xf>
    <xf numFmtId="0" fontId="5"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8" fillId="0" borderId="1" xfId="0" applyFont="1" applyBorder="1" applyAlignment="1">
      <alignment horizontal="center" vertical="center" wrapText="1"/>
    </xf>
    <xf numFmtId="4" fontId="57" fillId="0" borderId="1" xfId="0" applyNumberFormat="1" applyFont="1" applyBorder="1" applyAlignment="1">
      <alignment horizontal="center" vertical="center" wrapText="1"/>
    </xf>
    <xf numFmtId="0" fontId="58" fillId="2" borderId="1" xfId="0" applyFont="1" applyFill="1" applyBorder="1" applyAlignment="1">
      <alignment horizontal="center" vertical="center" wrapText="1"/>
    </xf>
    <xf numFmtId="0" fontId="57" fillId="0" borderId="2" xfId="0" applyFont="1" applyBorder="1" applyAlignment="1">
      <alignment horizontal="center" vertical="center" wrapText="1"/>
    </xf>
    <xf numFmtId="0" fontId="57" fillId="0" borderId="3" xfId="0" applyFont="1" applyBorder="1" applyAlignment="1">
      <alignment horizontal="center" vertical="center" wrapText="1"/>
    </xf>
    <xf numFmtId="0" fontId="0" fillId="0" borderId="1" xfId="0" applyBorder="1" applyAlignment="1">
      <alignment horizontal="center" vertical="top" wrapText="1"/>
    </xf>
    <xf numFmtId="0" fontId="11" fillId="0" borderId="2" xfId="0" applyFont="1" applyBorder="1" applyAlignment="1">
      <alignment horizontal="center" vertical="top" wrapText="1"/>
    </xf>
    <xf numFmtId="0" fontId="11" fillId="0" borderId="7" xfId="0" applyFont="1" applyBorder="1" applyAlignment="1">
      <alignment horizontal="center" vertical="top" wrapText="1"/>
    </xf>
    <xf numFmtId="0" fontId="11" fillId="0" borderId="3" xfId="0" applyFont="1" applyBorder="1" applyAlignment="1">
      <alignment horizontal="center" vertical="top" wrapText="1"/>
    </xf>
    <xf numFmtId="2" fontId="2" fillId="0" borderId="2" xfId="0" applyNumberFormat="1" applyFont="1" applyBorder="1" applyAlignment="1">
      <alignment horizontal="center" vertical="top" wrapText="1"/>
    </xf>
    <xf numFmtId="2" fontId="2" fillId="0" borderId="7" xfId="0" applyNumberFormat="1" applyFont="1" applyBorder="1" applyAlignment="1">
      <alignment horizontal="center" vertical="top" wrapText="1"/>
    </xf>
    <xf numFmtId="2" fontId="2" fillId="0" borderId="3" xfId="0" applyNumberFormat="1" applyFont="1" applyBorder="1" applyAlignment="1">
      <alignment horizontal="center" vertical="top" wrapText="1"/>
    </xf>
    <xf numFmtId="49" fontId="11" fillId="0" borderId="2" xfId="0" applyNumberFormat="1" applyFont="1" applyBorder="1" applyAlignment="1">
      <alignment horizontal="center" vertical="top" wrapText="1"/>
    </xf>
    <xf numFmtId="49" fontId="11" fillId="0" borderId="7" xfId="0" applyNumberFormat="1" applyFont="1" applyBorder="1" applyAlignment="1">
      <alignment horizontal="center" vertical="top" wrapText="1"/>
    </xf>
    <xf numFmtId="49" fontId="11" fillId="0" borderId="3" xfId="0" applyNumberFormat="1" applyFont="1" applyBorder="1" applyAlignment="1">
      <alignment horizontal="center" vertical="top" wrapText="1"/>
    </xf>
    <xf numFmtId="14" fontId="40" fillId="0" borderId="2" xfId="0" applyNumberFormat="1" applyFont="1" applyBorder="1" applyAlignment="1">
      <alignment horizontal="center" vertical="top"/>
    </xf>
    <xf numFmtId="0" fontId="40" fillId="0" borderId="7" xfId="0" applyFont="1" applyBorder="1" applyAlignment="1">
      <alignment horizontal="center" vertical="top"/>
    </xf>
    <xf numFmtId="0" fontId="40" fillId="0" borderId="3" xfId="0" applyFont="1" applyBorder="1" applyAlignment="1">
      <alignment horizontal="center" vertical="top"/>
    </xf>
    <xf numFmtId="0" fontId="2" fillId="0" borderId="2" xfId="0" applyFont="1" applyBorder="1" applyAlignment="1">
      <alignment horizontal="center" vertical="top" wrapText="1"/>
    </xf>
    <xf numFmtId="0" fontId="2" fillId="0" borderId="7" xfId="0" applyFont="1" applyBorder="1" applyAlignment="1">
      <alignment horizontal="center" vertical="top" wrapText="1"/>
    </xf>
    <xf numFmtId="0" fontId="2" fillId="0" borderId="3" xfId="0" applyFont="1" applyBorder="1" applyAlignment="1">
      <alignment horizontal="center" vertical="top" wrapText="1"/>
    </xf>
    <xf numFmtId="0" fontId="11" fillId="2" borderId="2" xfId="0" applyFont="1" applyFill="1" applyBorder="1" applyAlignment="1">
      <alignment horizontal="center" vertical="top" wrapText="1"/>
    </xf>
    <xf numFmtId="0" fontId="11" fillId="2" borderId="7" xfId="0" applyFont="1" applyFill="1" applyBorder="1" applyAlignment="1">
      <alignment horizontal="center" vertical="top" wrapText="1"/>
    </xf>
    <xf numFmtId="0" fontId="11" fillId="2" borderId="3" xfId="0" applyFont="1" applyFill="1" applyBorder="1" applyAlignment="1">
      <alignment horizontal="center" vertical="top" wrapText="1"/>
    </xf>
    <xf numFmtId="14" fontId="0" fillId="0" borderId="1" xfId="0" applyNumberFormat="1" applyBorder="1" applyAlignment="1">
      <alignment horizontal="center" vertical="top" wrapText="1"/>
    </xf>
    <xf numFmtId="0" fontId="2" fillId="2" borderId="2" xfId="0" applyFont="1" applyFill="1" applyBorder="1" applyAlignment="1">
      <alignment horizontal="center" vertical="top" wrapText="1"/>
    </xf>
    <xf numFmtId="0" fontId="2" fillId="2" borderId="7" xfId="0" applyFont="1" applyFill="1" applyBorder="1" applyAlignment="1">
      <alignment horizontal="center" vertical="top" wrapText="1"/>
    </xf>
    <xf numFmtId="0" fontId="2" fillId="2" borderId="3" xfId="0" applyFont="1" applyFill="1" applyBorder="1" applyAlignment="1">
      <alignment horizontal="center" vertical="top" wrapText="1"/>
    </xf>
    <xf numFmtId="0" fontId="28" fillId="0" borderId="2" xfId="0" applyFont="1" applyBorder="1" applyAlignment="1">
      <alignment horizontal="center" vertical="top"/>
    </xf>
    <xf numFmtId="0" fontId="28" fillId="0" borderId="7" xfId="0" applyFont="1" applyBorder="1" applyAlignment="1">
      <alignment horizontal="center" vertical="top"/>
    </xf>
    <xf numFmtId="0" fontId="28" fillId="0" borderId="3" xfId="0" applyFont="1" applyBorder="1" applyAlignment="1">
      <alignment horizontal="center" vertical="top"/>
    </xf>
    <xf numFmtId="14" fontId="40" fillId="0" borderId="1" xfId="0" applyNumberFormat="1" applyFont="1" applyBorder="1" applyAlignment="1">
      <alignment horizontal="center" vertical="top"/>
    </xf>
    <xf numFmtId="0" fontId="40" fillId="0" borderId="1" xfId="0" applyFont="1" applyBorder="1" applyAlignment="1">
      <alignment horizontal="center" vertical="top"/>
    </xf>
    <xf numFmtId="0" fontId="4" fillId="0" borderId="1" xfId="0" applyFont="1" applyBorder="1" applyAlignment="1">
      <alignment horizontal="center"/>
    </xf>
    <xf numFmtId="2" fontId="2" fillId="2" borderId="2" xfId="0" applyNumberFormat="1" applyFont="1" applyFill="1" applyBorder="1" applyAlignment="1">
      <alignment horizontal="center" vertical="top" wrapText="1"/>
    </xf>
    <xf numFmtId="2" fontId="2" fillId="2" borderId="7" xfId="0" applyNumberFormat="1" applyFont="1" applyFill="1" applyBorder="1" applyAlignment="1">
      <alignment horizontal="center" vertical="top" wrapText="1"/>
    </xf>
    <xf numFmtId="2" fontId="2" fillId="2" borderId="3" xfId="0" applyNumberFormat="1" applyFont="1" applyFill="1" applyBorder="1" applyAlignment="1">
      <alignment horizontal="center" vertical="top" wrapText="1"/>
    </xf>
    <xf numFmtId="0" fontId="28" fillId="0" borderId="2" xfId="0" applyFont="1" applyBorder="1" applyAlignment="1">
      <alignment horizontal="center" vertical="top" wrapText="1"/>
    </xf>
    <xf numFmtId="0" fontId="28" fillId="0" borderId="7" xfId="0" applyFont="1" applyBorder="1" applyAlignment="1">
      <alignment horizontal="center" vertical="top" wrapText="1"/>
    </xf>
    <xf numFmtId="0" fontId="28" fillId="0" borderId="3" xfId="0" applyFont="1" applyBorder="1" applyAlignment="1">
      <alignment horizontal="center" vertical="top" wrapText="1"/>
    </xf>
    <xf numFmtId="0" fontId="9" fillId="2" borderId="2" xfId="0" applyFont="1" applyFill="1" applyBorder="1" applyAlignment="1">
      <alignment horizontal="center" vertical="top" wrapText="1"/>
    </xf>
    <xf numFmtId="0" fontId="9" fillId="2" borderId="7" xfId="0" applyFont="1" applyFill="1" applyBorder="1" applyAlignment="1">
      <alignment horizontal="center" vertical="top" wrapText="1"/>
    </xf>
    <xf numFmtId="0" fontId="9" fillId="2" borderId="3" xfId="0" applyFont="1" applyFill="1" applyBorder="1" applyAlignment="1">
      <alignment horizontal="center" vertical="top" wrapText="1"/>
    </xf>
    <xf numFmtId="2" fontId="9" fillId="2" borderId="2" xfId="0" applyNumberFormat="1" applyFont="1" applyFill="1" applyBorder="1" applyAlignment="1">
      <alignment horizontal="center" vertical="top" wrapText="1"/>
    </xf>
    <xf numFmtId="2" fontId="9" fillId="2" borderId="7" xfId="0" applyNumberFormat="1" applyFont="1" applyFill="1" applyBorder="1" applyAlignment="1">
      <alignment horizontal="center" vertical="top" wrapText="1"/>
    </xf>
    <xf numFmtId="2" fontId="9" fillId="2" borderId="3" xfId="0" applyNumberFormat="1"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7"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14" fontId="0" fillId="2" borderId="2" xfId="0" applyNumberFormat="1" applyFill="1" applyBorder="1" applyAlignment="1">
      <alignment horizontal="center" vertical="top"/>
    </xf>
    <xf numFmtId="0" fontId="0" fillId="2" borderId="7" xfId="0" applyFill="1" applyBorder="1" applyAlignment="1">
      <alignment horizontal="center" vertical="top"/>
    </xf>
    <xf numFmtId="0" fontId="0" fillId="2" borderId="3" xfId="0" applyFill="1" applyBorder="1" applyAlignment="1">
      <alignment horizontal="center" vertical="top"/>
    </xf>
    <xf numFmtId="0" fontId="1" fillId="2" borderId="2"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3" xfId="0" applyFont="1" applyFill="1" applyBorder="1" applyAlignment="1">
      <alignment horizontal="center" vertical="top" wrapText="1"/>
    </xf>
    <xf numFmtId="2" fontId="1" fillId="2" borderId="2" xfId="0" applyNumberFormat="1" applyFont="1" applyFill="1" applyBorder="1" applyAlignment="1">
      <alignment horizontal="center" vertical="top" wrapText="1"/>
    </xf>
    <xf numFmtId="2" fontId="1" fillId="2" borderId="7" xfId="0" applyNumberFormat="1" applyFont="1" applyFill="1" applyBorder="1" applyAlignment="1">
      <alignment horizontal="center" vertical="top" wrapText="1"/>
    </xf>
    <xf numFmtId="2" fontId="1" fillId="2" borderId="3" xfId="0" applyNumberFormat="1" applyFont="1" applyFill="1" applyBorder="1" applyAlignment="1">
      <alignment horizontal="center" vertical="top" wrapText="1"/>
    </xf>
    <xf numFmtId="0" fontId="30" fillId="2" borderId="2" xfId="0" applyFont="1" applyFill="1" applyBorder="1" applyAlignment="1">
      <alignment horizontal="center" vertical="top"/>
    </xf>
    <xf numFmtId="0" fontId="30" fillId="2" borderId="7" xfId="0" applyFont="1" applyFill="1" applyBorder="1" applyAlignment="1">
      <alignment horizontal="center" vertical="top"/>
    </xf>
    <xf numFmtId="0" fontId="30" fillId="2" borderId="3" xfId="0" applyFont="1" applyFill="1" applyBorder="1" applyAlignment="1">
      <alignment horizontal="center" vertical="top"/>
    </xf>
    <xf numFmtId="0" fontId="9" fillId="2" borderId="2" xfId="0" applyFont="1" applyFill="1" applyBorder="1" applyAlignment="1">
      <alignment horizontal="center" vertical="top"/>
    </xf>
    <xf numFmtId="0" fontId="9" fillId="2" borderId="7" xfId="0" applyFont="1" applyFill="1" applyBorder="1" applyAlignment="1">
      <alignment horizontal="center" vertical="top"/>
    </xf>
    <xf numFmtId="0" fontId="9" fillId="2" borderId="3" xfId="0" applyFont="1" applyFill="1" applyBorder="1" applyAlignment="1">
      <alignment horizontal="center" vertical="top"/>
    </xf>
    <xf numFmtId="0" fontId="0" fillId="2" borderId="2" xfId="0" applyFill="1" applyBorder="1" applyAlignment="1">
      <alignment horizontal="center"/>
    </xf>
    <xf numFmtId="0" fontId="0" fillId="2" borderId="3" xfId="0" applyFill="1" applyBorder="1" applyAlignment="1">
      <alignment horizontal="center"/>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9" fontId="8" fillId="2" borderId="2" xfId="0" applyNumberFormat="1" applyFont="1" applyFill="1" applyBorder="1" applyAlignment="1">
      <alignment horizontal="center" vertical="top" wrapText="1"/>
    </xf>
    <xf numFmtId="49" fontId="8" fillId="2" borderId="3" xfId="0" applyNumberFormat="1" applyFont="1" applyFill="1" applyBorder="1" applyAlignment="1">
      <alignment horizontal="center" vertical="top" wrapText="1"/>
    </xf>
    <xf numFmtId="3" fontId="4" fillId="0" borderId="2"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0" fontId="4" fillId="0" borderId="3" xfId="0" applyFont="1" applyBorder="1" applyAlignment="1">
      <alignment horizontal="center"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0" fontId="4" fillId="0" borderId="2" xfId="0" applyFont="1" applyBorder="1" applyAlignment="1">
      <alignment horizontal="center" vertical="top" wrapText="1"/>
    </xf>
    <xf numFmtId="0" fontId="40" fillId="0" borderId="2" xfId="0" applyFont="1" applyBorder="1" applyAlignment="1">
      <alignment horizontal="center"/>
    </xf>
    <xf numFmtId="0" fontId="40" fillId="0" borderId="7" xfId="0" applyFont="1" applyBorder="1" applyAlignment="1">
      <alignment horizontal="center"/>
    </xf>
    <xf numFmtId="0" fontId="40" fillId="0" borderId="3" xfId="0" applyFont="1" applyBorder="1" applyAlignment="1">
      <alignment horizontal="center"/>
    </xf>
    <xf numFmtId="49" fontId="11" fillId="2" borderId="2" xfId="0" applyNumberFormat="1" applyFont="1" applyFill="1" applyBorder="1" applyAlignment="1">
      <alignment horizontal="center" vertical="top" wrapText="1"/>
    </xf>
    <xf numFmtId="49" fontId="11" fillId="2" borderId="7" xfId="0" applyNumberFormat="1" applyFont="1" applyFill="1" applyBorder="1" applyAlignment="1">
      <alignment horizontal="center" vertical="top" wrapText="1"/>
    </xf>
    <xf numFmtId="49" fontId="11" fillId="2" borderId="3" xfId="0" applyNumberFormat="1" applyFont="1" applyFill="1" applyBorder="1" applyAlignment="1">
      <alignment horizontal="center" vertical="top" wrapText="1"/>
    </xf>
    <xf numFmtId="0" fontId="30" fillId="2" borderId="2" xfId="0" applyFont="1" applyFill="1" applyBorder="1" applyAlignment="1">
      <alignment horizontal="center" vertical="top" wrapText="1"/>
    </xf>
    <xf numFmtId="0" fontId="30" fillId="2" borderId="7" xfId="0" applyFont="1" applyFill="1" applyBorder="1" applyAlignment="1">
      <alignment horizontal="center" vertical="top" wrapText="1"/>
    </xf>
    <xf numFmtId="0" fontId="30" fillId="2" borderId="3" xfId="0" applyFont="1" applyFill="1" applyBorder="1" applyAlignment="1">
      <alignment horizontal="center" vertical="top" wrapText="1"/>
    </xf>
    <xf numFmtId="14" fontId="16" fillId="2" borderId="2" xfId="0" applyNumberFormat="1" applyFont="1" applyFill="1" applyBorder="1" applyAlignment="1">
      <alignment horizontal="center" vertical="top" wrapText="1"/>
    </xf>
    <xf numFmtId="0" fontId="16" fillId="2" borderId="7" xfId="0" applyFont="1" applyFill="1" applyBorder="1" applyAlignment="1">
      <alignment horizontal="center" vertical="top" wrapText="1"/>
    </xf>
    <xf numFmtId="0" fontId="16" fillId="2" borderId="3" xfId="0" applyFont="1" applyFill="1" applyBorder="1" applyAlignment="1">
      <alignment horizontal="center" vertical="top" wrapText="1"/>
    </xf>
    <xf numFmtId="0" fontId="0" fillId="2" borderId="7" xfId="0" applyFill="1" applyBorder="1" applyAlignment="1">
      <alignment horizontal="center"/>
    </xf>
    <xf numFmtId="0" fontId="29" fillId="2" borderId="2" xfId="0" applyFont="1" applyFill="1" applyBorder="1" applyAlignment="1">
      <alignment horizontal="center" vertical="top" wrapText="1"/>
    </xf>
    <xf numFmtId="0" fontId="29" fillId="2" borderId="7" xfId="0" applyFont="1" applyFill="1" applyBorder="1" applyAlignment="1">
      <alignment horizontal="center" vertical="top" wrapText="1"/>
    </xf>
    <xf numFmtId="0" fontId="29" fillId="2" borderId="3" xfId="0" applyFont="1" applyFill="1" applyBorder="1" applyAlignment="1">
      <alignment horizontal="center" vertical="top" wrapText="1"/>
    </xf>
    <xf numFmtId="49" fontId="29" fillId="2" borderId="2" xfId="0" applyNumberFormat="1" applyFont="1" applyFill="1" applyBorder="1" applyAlignment="1">
      <alignment horizontal="center" vertical="top" wrapText="1"/>
    </xf>
    <xf numFmtId="49" fontId="29" fillId="2" borderId="7" xfId="0" applyNumberFormat="1" applyFont="1" applyFill="1" applyBorder="1" applyAlignment="1">
      <alignment horizontal="center" vertical="top" wrapText="1"/>
    </xf>
    <xf numFmtId="49" fontId="29" fillId="2" borderId="3" xfId="0" applyNumberFormat="1" applyFont="1" applyFill="1" applyBorder="1" applyAlignment="1">
      <alignment horizontal="center" vertical="top" wrapText="1"/>
    </xf>
    <xf numFmtId="14" fontId="0" fillId="2" borderId="1" xfId="0" applyNumberFormat="1" applyFill="1" applyBorder="1" applyAlignment="1">
      <alignment horizontal="center" vertical="top" wrapText="1"/>
    </xf>
    <xf numFmtId="0" fontId="38" fillId="0" borderId="1" xfId="0" applyFont="1" applyBorder="1" applyAlignment="1">
      <alignment horizontal="center" vertical="center" wrapText="1"/>
    </xf>
    <xf numFmtId="0" fontId="39" fillId="0" borderId="2" xfId="0" applyFont="1" applyBorder="1" applyAlignment="1">
      <alignment horizontal="center" vertical="top" wrapText="1"/>
    </xf>
    <xf numFmtId="0" fontId="39" fillId="0" borderId="3" xfId="0" applyFont="1" applyBorder="1" applyAlignment="1">
      <alignment horizontal="center" vertical="top" wrapText="1"/>
    </xf>
    <xf numFmtId="0" fontId="11" fillId="0" borderId="5" xfId="0" applyFont="1" applyBorder="1" applyAlignment="1">
      <alignment horizontal="center" vertical="top" wrapText="1"/>
    </xf>
    <xf numFmtId="0" fontId="11" fillId="0" borderId="6" xfId="0" applyFont="1" applyBorder="1" applyAlignment="1">
      <alignment horizontal="center" vertical="top" wrapText="1"/>
    </xf>
    <xf numFmtId="0" fontId="11" fillId="0" borderId="4" xfId="0" applyFont="1" applyBorder="1" applyAlignment="1">
      <alignment horizontal="center" vertical="top" wrapText="1"/>
    </xf>
    <xf numFmtId="0" fontId="11" fillId="0" borderId="58" xfId="0" applyFont="1" applyBorder="1" applyAlignment="1">
      <alignment horizontal="center" vertical="top" wrapText="1"/>
    </xf>
    <xf numFmtId="0" fontId="11" fillId="0" borderId="26" xfId="0" applyFont="1" applyBorder="1" applyAlignment="1">
      <alignment horizontal="center" vertical="top" wrapText="1"/>
    </xf>
    <xf numFmtId="0" fontId="11" fillId="0" borderId="25" xfId="0" applyFont="1" applyBorder="1" applyAlignment="1">
      <alignment horizontal="center" vertical="top" wrapText="1"/>
    </xf>
    <xf numFmtId="0" fontId="59" fillId="0" borderId="1" xfId="0" applyFont="1" applyBorder="1" applyAlignment="1">
      <alignment horizontal="center" vertical="center" wrapText="1"/>
    </xf>
    <xf numFmtId="0" fontId="42" fillId="2" borderId="1" xfId="0" applyFont="1" applyFill="1" applyBorder="1" applyAlignment="1">
      <alignment horizontal="center" vertical="center" wrapText="1"/>
    </xf>
    <xf numFmtId="0" fontId="42" fillId="2" borderId="37" xfId="0" applyFont="1" applyFill="1" applyBorder="1" applyAlignment="1">
      <alignment horizontal="center" vertical="center" wrapText="1"/>
    </xf>
    <xf numFmtId="164" fontId="42" fillId="2" borderId="1" xfId="0" applyNumberFormat="1" applyFont="1" applyFill="1" applyBorder="1" applyAlignment="1">
      <alignment horizontal="center" vertical="center" wrapText="1"/>
    </xf>
    <xf numFmtId="164" fontId="42" fillId="2" borderId="37" xfId="0" applyNumberFormat="1" applyFont="1" applyFill="1" applyBorder="1" applyAlignment="1">
      <alignment horizontal="center" vertical="center" wrapText="1"/>
    </xf>
    <xf numFmtId="164" fontId="42" fillId="2" borderId="22" xfId="0" applyNumberFormat="1" applyFont="1" applyFill="1" applyBorder="1" applyAlignment="1">
      <alignment horizontal="center" vertical="center" wrapText="1"/>
    </xf>
    <xf numFmtId="164" fontId="42" fillId="2" borderId="55" xfId="0" applyNumberFormat="1" applyFont="1" applyFill="1" applyBorder="1" applyAlignment="1">
      <alignment horizontal="center" vertical="center" wrapText="1"/>
    </xf>
    <xf numFmtId="0" fontId="42" fillId="0" borderId="1" xfId="0" applyFont="1" applyBorder="1" applyAlignment="1">
      <alignment horizontal="center" vertical="center" wrapText="1"/>
    </xf>
    <xf numFmtId="4" fontId="42" fillId="2" borderId="1" xfId="0" applyNumberFormat="1" applyFont="1" applyFill="1" applyBorder="1" applyAlignment="1">
      <alignment horizontal="center" vertical="center"/>
    </xf>
    <xf numFmtId="4" fontId="42" fillId="2" borderId="37" xfId="0" applyNumberFormat="1" applyFont="1" applyFill="1" applyBorder="1" applyAlignment="1">
      <alignment horizontal="center" vertical="center"/>
    </xf>
    <xf numFmtId="4" fontId="42" fillId="2" borderId="1" xfId="0" applyNumberFormat="1" applyFont="1" applyFill="1" applyBorder="1" applyAlignment="1">
      <alignment horizontal="center" vertical="center" wrapText="1"/>
    </xf>
    <xf numFmtId="4" fontId="42" fillId="2" borderId="37"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42" fillId="2" borderId="7" xfId="0" applyFont="1" applyFill="1" applyBorder="1" applyAlignment="1">
      <alignment horizontal="center" vertical="center" wrapText="1"/>
    </xf>
    <xf numFmtId="0" fontId="42" fillId="2" borderId="3" xfId="0" applyFont="1" applyFill="1" applyBorder="1" applyAlignment="1">
      <alignment horizontal="center" vertical="center" wrapText="1"/>
    </xf>
    <xf numFmtId="0" fontId="42" fillId="2" borderId="31" xfId="0" applyFont="1" applyFill="1" applyBorder="1" applyAlignment="1">
      <alignment horizontal="center" vertical="center" wrapText="1"/>
    </xf>
    <xf numFmtId="4" fontId="42" fillId="2" borderId="40" xfId="0" quotePrefix="1" applyNumberFormat="1" applyFont="1" applyFill="1" applyBorder="1" applyAlignment="1">
      <alignment horizontal="center" vertical="center" wrapText="1"/>
    </xf>
    <xf numFmtId="4" fontId="42" fillId="2" borderId="7" xfId="0" quotePrefix="1" applyNumberFormat="1" applyFont="1" applyFill="1" applyBorder="1" applyAlignment="1">
      <alignment horizontal="center" vertical="center" wrapText="1"/>
    </xf>
    <xf numFmtId="4" fontId="42" fillId="2" borderId="3" xfId="0" quotePrefix="1" applyNumberFormat="1" applyFont="1" applyFill="1" applyBorder="1" applyAlignment="1">
      <alignment horizontal="center" vertical="center" wrapText="1"/>
    </xf>
    <xf numFmtId="0" fontId="42" fillId="2" borderId="40" xfId="0" applyFont="1" applyFill="1" applyBorder="1" applyAlignment="1">
      <alignment horizontal="center" vertical="center" wrapText="1"/>
    </xf>
    <xf numFmtId="164" fontId="42" fillId="2" borderId="40" xfId="0" applyNumberFormat="1" applyFont="1" applyFill="1" applyBorder="1" applyAlignment="1">
      <alignment horizontal="center" vertical="center" wrapText="1"/>
    </xf>
    <xf numFmtId="164" fontId="42" fillId="2" borderId="7" xfId="0" applyNumberFormat="1" applyFont="1" applyFill="1" applyBorder="1" applyAlignment="1">
      <alignment horizontal="center" vertical="center" wrapText="1"/>
    </xf>
    <xf numFmtId="164" fontId="42" fillId="2" borderId="3" xfId="0" applyNumberFormat="1" applyFont="1" applyFill="1" applyBorder="1" applyAlignment="1">
      <alignment horizontal="center" vertical="center" wrapText="1"/>
    </xf>
    <xf numFmtId="164" fontId="42" fillId="2" borderId="52" xfId="0" applyNumberFormat="1" applyFont="1" applyFill="1" applyBorder="1" applyAlignment="1">
      <alignment horizontal="center" vertical="center" wrapText="1"/>
    </xf>
    <xf numFmtId="164" fontId="42" fillId="2" borderId="57" xfId="0" applyNumberFormat="1" applyFont="1" applyFill="1" applyBorder="1" applyAlignment="1">
      <alignment horizontal="center" vertical="center" wrapText="1"/>
    </xf>
    <xf numFmtId="164" fontId="42" fillId="2" borderId="58" xfId="0" applyNumberFormat="1" applyFont="1" applyFill="1" applyBorder="1" applyAlignment="1">
      <alignment horizontal="center" vertical="center" wrapText="1"/>
    </xf>
    <xf numFmtId="4" fontId="42" fillId="2" borderId="40" xfId="0" applyNumberFormat="1" applyFont="1" applyFill="1" applyBorder="1" applyAlignment="1">
      <alignment horizontal="center" vertical="center" wrapText="1"/>
    </xf>
    <xf numFmtId="164" fontId="42" fillId="2" borderId="31" xfId="0" applyNumberFormat="1" applyFont="1" applyFill="1" applyBorder="1" applyAlignment="1">
      <alignment horizontal="center" vertical="center" wrapText="1"/>
    </xf>
    <xf numFmtId="164" fontId="42" fillId="2" borderId="59" xfId="0" applyNumberFormat="1" applyFont="1" applyFill="1" applyBorder="1" applyAlignment="1">
      <alignment horizontal="center" vertical="center" wrapText="1"/>
    </xf>
    <xf numFmtId="0" fontId="42" fillId="2" borderId="2" xfId="0" applyFont="1" applyFill="1" applyBorder="1" applyAlignment="1">
      <alignment horizontal="center" vertical="center" wrapText="1"/>
    </xf>
    <xf numFmtId="4" fontId="42" fillId="2" borderId="1" xfId="0" quotePrefix="1" applyNumberFormat="1" applyFont="1" applyFill="1" applyBorder="1" applyAlignment="1">
      <alignment horizontal="center" vertical="center" wrapText="1"/>
    </xf>
    <xf numFmtId="4" fontId="42" fillId="2" borderId="30" xfId="0" quotePrefix="1" applyNumberFormat="1" applyFont="1" applyFill="1" applyBorder="1" applyAlignment="1">
      <alignment horizontal="center" vertical="center" wrapText="1"/>
    </xf>
    <xf numFmtId="0" fontId="42" fillId="2" borderId="30" xfId="0" applyFont="1" applyFill="1" applyBorder="1" applyAlignment="1">
      <alignment horizontal="center" vertical="center" wrapText="1"/>
    </xf>
    <xf numFmtId="164" fontId="42" fillId="2" borderId="2" xfId="0" applyNumberFormat="1" applyFont="1" applyFill="1" applyBorder="1" applyAlignment="1">
      <alignment horizontal="center" vertical="center" wrapText="1"/>
    </xf>
    <xf numFmtId="164" fontId="42" fillId="2" borderId="5" xfId="0" applyNumberFormat="1" applyFont="1" applyFill="1" applyBorder="1" applyAlignment="1">
      <alignment horizontal="center" vertical="center" wrapText="1"/>
    </xf>
    <xf numFmtId="49" fontId="12" fillId="2" borderId="2" xfId="0" applyNumberFormat="1" applyFont="1" applyFill="1" applyBorder="1" applyAlignment="1">
      <alignment horizontal="center" vertical="center" wrapText="1"/>
    </xf>
    <xf numFmtId="49" fontId="12" fillId="2" borderId="7" xfId="0" applyNumberFormat="1" applyFont="1" applyFill="1" applyBorder="1" applyAlignment="1">
      <alignment horizontal="center" vertical="center" wrapText="1"/>
    </xf>
    <xf numFmtId="49" fontId="12" fillId="2" borderId="3" xfId="0" applyNumberFormat="1" applyFont="1" applyFill="1" applyBorder="1" applyAlignment="1">
      <alignment horizontal="center" vertical="center" wrapText="1"/>
    </xf>
    <xf numFmtId="4" fontId="42" fillId="2" borderId="2" xfId="0" applyNumberFormat="1" applyFont="1" applyFill="1" applyBorder="1" applyAlignment="1">
      <alignment horizontal="center" vertical="center" wrapText="1"/>
    </xf>
    <xf numFmtId="4" fontId="42" fillId="2" borderId="2" xfId="0" quotePrefix="1" applyNumberFormat="1" applyFont="1" applyFill="1" applyBorder="1" applyAlignment="1">
      <alignment horizontal="center" vertical="center" wrapText="1"/>
    </xf>
    <xf numFmtId="4" fontId="42" fillId="2" borderId="30" xfId="0" applyNumberFormat="1" applyFont="1" applyFill="1" applyBorder="1" applyAlignment="1">
      <alignment horizontal="center" vertical="center" wrapText="1"/>
    </xf>
    <xf numFmtId="14" fontId="42" fillId="0" borderId="1" xfId="0" applyNumberFormat="1" applyFont="1" applyBorder="1" applyAlignment="1">
      <alignment horizontal="center" vertical="center" wrapText="1"/>
    </xf>
    <xf numFmtId="4" fontId="42" fillId="2" borderId="7" xfId="0" applyNumberFormat="1" applyFont="1" applyFill="1" applyBorder="1" applyAlignment="1">
      <alignment horizontal="center" vertical="center" wrapText="1"/>
    </xf>
    <xf numFmtId="0" fontId="42" fillId="2" borderId="40" xfId="0" quotePrefix="1" applyFont="1" applyFill="1" applyBorder="1" applyAlignment="1">
      <alignment horizontal="center" vertical="center" wrapText="1"/>
    </xf>
    <xf numFmtId="49" fontId="42" fillId="2" borderId="40" xfId="0" applyNumberFormat="1" applyFont="1" applyFill="1" applyBorder="1" applyAlignment="1">
      <alignment horizontal="center" vertical="center" wrapText="1"/>
    </xf>
    <xf numFmtId="49" fontId="42" fillId="2" borderId="7" xfId="0" applyNumberFormat="1" applyFont="1" applyFill="1" applyBorder="1" applyAlignment="1">
      <alignment horizontal="center" vertical="center" wrapText="1"/>
    </xf>
    <xf numFmtId="49" fontId="42" fillId="2" borderId="31" xfId="0" applyNumberFormat="1" applyFont="1" applyFill="1" applyBorder="1" applyAlignment="1">
      <alignment horizontal="center" vertical="center" wrapText="1"/>
    </xf>
    <xf numFmtId="49" fontId="42" fillId="2" borderId="52" xfId="0" applyNumberFormat="1" applyFont="1" applyFill="1" applyBorder="1" applyAlignment="1">
      <alignment horizontal="center" vertical="center" wrapText="1"/>
    </xf>
    <xf numFmtId="49" fontId="42" fillId="2" borderId="57" xfId="0" applyNumberFormat="1" applyFont="1" applyFill="1" applyBorder="1" applyAlignment="1">
      <alignment horizontal="center" vertical="center" wrapText="1"/>
    </xf>
    <xf numFmtId="49" fontId="42" fillId="2" borderId="59" xfId="0" applyNumberFormat="1" applyFont="1" applyFill="1" applyBorder="1" applyAlignment="1">
      <alignment horizontal="center" vertical="center" wrapText="1"/>
    </xf>
    <xf numFmtId="4" fontId="42" fillId="2" borderId="3" xfId="0" applyNumberFormat="1" applyFont="1" applyFill="1" applyBorder="1" applyAlignment="1">
      <alignment horizontal="center" vertical="center" wrapText="1"/>
    </xf>
    <xf numFmtId="49" fontId="42" fillId="2" borderId="3" xfId="0" applyNumberFormat="1" applyFont="1" applyFill="1" applyBorder="1" applyAlignment="1">
      <alignment horizontal="center" vertical="center" wrapText="1"/>
    </xf>
    <xf numFmtId="49" fontId="42" fillId="2" borderId="37" xfId="0" applyNumberFormat="1" applyFont="1" applyFill="1" applyBorder="1" applyAlignment="1">
      <alignment horizontal="center" vertical="center" wrapText="1"/>
    </xf>
    <xf numFmtId="49" fontId="42" fillId="2" borderId="58" xfId="0" applyNumberFormat="1" applyFont="1" applyFill="1" applyBorder="1" applyAlignment="1">
      <alignment horizontal="center" vertical="center" wrapText="1"/>
    </xf>
    <xf numFmtId="49" fontId="42" fillId="2" borderId="55" xfId="0" applyNumberFormat="1" applyFont="1" applyFill="1" applyBorder="1" applyAlignment="1">
      <alignment horizontal="center" vertical="center" wrapText="1"/>
    </xf>
    <xf numFmtId="49" fontId="42" fillId="0" borderId="1" xfId="0" applyNumberFormat="1" applyFont="1" applyBorder="1" applyAlignment="1">
      <alignment horizontal="center" vertical="center" wrapText="1"/>
    </xf>
    <xf numFmtId="0" fontId="42" fillId="2" borderId="44" xfId="0" applyFont="1" applyFill="1" applyBorder="1" applyAlignment="1">
      <alignment horizontal="center" vertical="center" wrapText="1"/>
    </xf>
    <xf numFmtId="0" fontId="42" fillId="2" borderId="47" xfId="0" applyFont="1" applyFill="1" applyBorder="1" applyAlignment="1">
      <alignment horizontal="center" vertical="center" wrapText="1"/>
    </xf>
    <xf numFmtId="0" fontId="42" fillId="2" borderId="49" xfId="0" applyFont="1" applyFill="1" applyBorder="1" applyAlignment="1">
      <alignment horizontal="center" vertical="center" wrapText="1"/>
    </xf>
    <xf numFmtId="4" fontId="42" fillId="2" borderId="30" xfId="0" applyNumberFormat="1" applyFont="1" applyFill="1" applyBorder="1" applyAlignment="1">
      <alignment horizontal="center" vertical="center"/>
    </xf>
    <xf numFmtId="0" fontId="42" fillId="2" borderId="32" xfId="0" applyFont="1" applyFill="1" applyBorder="1" applyAlignment="1">
      <alignment horizontal="center" vertical="center" wrapText="1"/>
    </xf>
    <xf numFmtId="0" fontId="42" fillId="2" borderId="36" xfId="0" applyFont="1" applyFill="1" applyBorder="1" applyAlignment="1">
      <alignment horizontal="center" vertical="center" wrapText="1"/>
    </xf>
    <xf numFmtId="4" fontId="42" fillId="2" borderId="31" xfId="0" applyNumberFormat="1" applyFont="1" applyFill="1" applyBorder="1" applyAlignment="1">
      <alignment horizontal="center" vertical="center" wrapText="1"/>
    </xf>
    <xf numFmtId="4" fontId="42" fillId="2" borderId="3" xfId="0" applyNumberFormat="1" applyFont="1" applyFill="1" applyBorder="1" applyAlignment="1">
      <alignment horizontal="center" vertical="center"/>
    </xf>
    <xf numFmtId="49" fontId="42" fillId="2" borderId="54" xfId="0" applyNumberFormat="1" applyFont="1" applyFill="1" applyBorder="1" applyAlignment="1">
      <alignment horizontal="center" vertical="center" wrapText="1"/>
    </xf>
    <xf numFmtId="49" fontId="42" fillId="2" borderId="60" xfId="0" applyNumberFormat="1" applyFont="1" applyFill="1" applyBorder="1" applyAlignment="1">
      <alignment horizontal="center" vertical="center" wrapText="1"/>
    </xf>
    <xf numFmtId="49" fontId="42" fillId="2" borderId="61" xfId="0" applyNumberFormat="1" applyFont="1" applyFill="1" applyBorder="1" applyAlignment="1">
      <alignment horizontal="center" vertical="center" wrapText="1"/>
    </xf>
    <xf numFmtId="49" fontId="42" fillId="2" borderId="30" xfId="0" applyNumberFormat="1" applyFont="1" applyFill="1" applyBorder="1" applyAlignment="1">
      <alignment horizontal="center" vertical="center" wrapText="1"/>
    </xf>
    <xf numFmtId="49" fontId="42" fillId="2" borderId="1" xfId="0" applyNumberFormat="1" applyFont="1" applyFill="1" applyBorder="1" applyAlignment="1">
      <alignment horizontal="center" vertical="center" wrapText="1"/>
    </xf>
    <xf numFmtId="49" fontId="42" fillId="2" borderId="51" xfId="0" applyNumberFormat="1" applyFont="1" applyFill="1" applyBorder="1" applyAlignment="1">
      <alignment horizontal="center" vertical="center" wrapText="1"/>
    </xf>
    <xf numFmtId="49" fontId="42" fillId="2" borderId="22" xfId="0" applyNumberFormat="1" applyFont="1" applyFill="1" applyBorder="1" applyAlignment="1">
      <alignment horizontal="center" vertical="center" wrapText="1"/>
    </xf>
    <xf numFmtId="49" fontId="42" fillId="2" borderId="2" xfId="0" applyNumberFormat="1" applyFont="1" applyFill="1" applyBorder="1" applyAlignment="1">
      <alignment horizontal="center" vertical="center" wrapText="1"/>
    </xf>
    <xf numFmtId="49" fontId="42" fillId="2" borderId="5" xfId="0" applyNumberFormat="1" applyFont="1" applyFill="1" applyBorder="1" applyAlignment="1">
      <alignment horizontal="center" vertical="center" wrapText="1"/>
    </xf>
    <xf numFmtId="0" fontId="42" fillId="2" borderId="34" xfId="0" applyFont="1" applyFill="1" applyBorder="1" applyAlignment="1">
      <alignment horizontal="center" vertical="center" wrapText="1"/>
    </xf>
    <xf numFmtId="4" fontId="42" fillId="2" borderId="2" xfId="0" applyNumberFormat="1" applyFont="1" applyFill="1" applyBorder="1" applyAlignment="1">
      <alignment horizontal="center" vertical="center"/>
    </xf>
    <xf numFmtId="0" fontId="42" fillId="2" borderId="42" xfId="0" applyFont="1" applyFill="1" applyBorder="1" applyAlignment="1">
      <alignment horizontal="center" vertical="center" wrapText="1"/>
    </xf>
    <xf numFmtId="49" fontId="44" fillId="2" borderId="52" xfId="0" applyNumberFormat="1" applyFont="1" applyFill="1" applyBorder="1" applyAlignment="1">
      <alignment horizontal="center" vertical="center" wrapText="1"/>
    </xf>
    <xf numFmtId="49" fontId="44" fillId="2" borderId="57" xfId="0" applyNumberFormat="1" applyFont="1" applyFill="1" applyBorder="1" applyAlignment="1">
      <alignment horizontal="center" vertical="center" wrapText="1"/>
    </xf>
    <xf numFmtId="49" fontId="44" fillId="2" borderId="59" xfId="0" applyNumberFormat="1" applyFont="1" applyFill="1" applyBorder="1" applyAlignment="1">
      <alignment horizontal="center" vertical="center" wrapText="1"/>
    </xf>
    <xf numFmtId="49" fontId="44" fillId="0" borderId="1" xfId="0" applyNumberFormat="1" applyFont="1" applyBorder="1" applyAlignment="1">
      <alignment horizontal="center" vertical="center" wrapText="1"/>
    </xf>
    <xf numFmtId="49" fontId="44" fillId="2" borderId="40" xfId="0" applyNumberFormat="1" applyFont="1" applyFill="1" applyBorder="1" applyAlignment="1">
      <alignment horizontal="center" vertical="center" wrapText="1"/>
    </xf>
    <xf numFmtId="49" fontId="44" fillId="2" borderId="7" xfId="0" applyNumberFormat="1" applyFont="1" applyFill="1" applyBorder="1" applyAlignment="1">
      <alignment horizontal="center" vertical="center" wrapText="1"/>
    </xf>
    <xf numFmtId="49" fontId="44" fillId="2" borderId="31" xfId="0" applyNumberFormat="1" applyFont="1" applyFill="1" applyBorder="1" applyAlignment="1">
      <alignment horizontal="center" vertical="center" wrapText="1"/>
    </xf>
    <xf numFmtId="4" fontId="42" fillId="2" borderId="40" xfId="0" applyNumberFormat="1" applyFont="1" applyFill="1" applyBorder="1" applyAlignment="1">
      <alignment horizontal="center" vertical="center"/>
    </xf>
    <xf numFmtId="4" fontId="42" fillId="2" borderId="7" xfId="0" applyNumberFormat="1" applyFont="1" applyFill="1" applyBorder="1" applyAlignment="1">
      <alignment horizontal="center" vertical="center"/>
    </xf>
    <xf numFmtId="4" fontId="42" fillId="2" borderId="31" xfId="0" applyNumberFormat="1" applyFont="1" applyFill="1" applyBorder="1" applyAlignment="1">
      <alignment horizontal="center" vertical="center"/>
    </xf>
    <xf numFmtId="4" fontId="42" fillId="2" borderId="37" xfId="0" quotePrefix="1" applyNumberFormat="1"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49" fontId="43" fillId="0" borderId="1" xfId="0" applyNumberFormat="1" applyFont="1" applyBorder="1" applyAlignment="1">
      <alignment horizontal="center" vertical="center" wrapText="1"/>
    </xf>
    <xf numFmtId="4" fontId="42" fillId="2" borderId="31" xfId="0" quotePrefix="1" applyNumberFormat="1" applyFont="1" applyFill="1" applyBorder="1" applyAlignment="1">
      <alignment horizontal="center" vertical="center" wrapText="1"/>
    </xf>
    <xf numFmtId="0" fontId="42" fillId="2" borderId="3" xfId="0" quotePrefix="1" applyFont="1" applyFill="1" applyBorder="1" applyAlignment="1">
      <alignment horizontal="center" vertical="center" wrapText="1"/>
    </xf>
    <xf numFmtId="0" fontId="42" fillId="2" borderId="1" xfId="0" quotePrefix="1" applyFont="1" applyFill="1" applyBorder="1" applyAlignment="1">
      <alignment horizontal="center" vertical="center" wrapText="1"/>
    </xf>
    <xf numFmtId="0" fontId="42" fillId="2" borderId="37" xfId="0" quotePrefix="1" applyFont="1" applyFill="1" applyBorder="1" applyAlignment="1">
      <alignment horizontal="center" vertical="center" wrapText="1"/>
    </xf>
    <xf numFmtId="0" fontId="42" fillId="2" borderId="22" xfId="0" quotePrefix="1" applyFont="1" applyFill="1" applyBorder="1" applyAlignment="1">
      <alignment horizontal="center" vertical="center" wrapText="1"/>
    </xf>
    <xf numFmtId="0" fontId="42" fillId="2" borderId="55" xfId="0" quotePrefix="1" applyFont="1" applyFill="1" applyBorder="1" applyAlignment="1">
      <alignment horizontal="center" vertical="center" wrapText="1"/>
    </xf>
    <xf numFmtId="49" fontId="42" fillId="2" borderId="34" xfId="0" applyNumberFormat="1" applyFont="1" applyFill="1" applyBorder="1" applyAlignment="1">
      <alignment horizontal="center" vertical="center" wrapText="1"/>
    </xf>
    <xf numFmtId="49" fontId="42" fillId="2" borderId="36" xfId="0" applyNumberFormat="1" applyFont="1" applyFill="1" applyBorder="1" applyAlignment="1">
      <alignment horizontal="center" vertical="center" wrapText="1"/>
    </xf>
    <xf numFmtId="0" fontId="42" fillId="2" borderId="7" xfId="0" quotePrefix="1" applyFont="1" applyFill="1" applyBorder="1" applyAlignment="1">
      <alignment horizontal="center" vertical="center" wrapText="1"/>
    </xf>
    <xf numFmtId="164" fontId="42" fillId="2" borderId="40" xfId="0" quotePrefix="1" applyNumberFormat="1" applyFont="1" applyFill="1" applyBorder="1" applyAlignment="1">
      <alignment horizontal="center" vertical="center" wrapText="1"/>
    </xf>
    <xf numFmtId="164" fontId="42" fillId="2" borderId="7" xfId="0" quotePrefix="1" applyNumberFormat="1" applyFont="1" applyFill="1" applyBorder="1" applyAlignment="1">
      <alignment horizontal="center" vertical="center" wrapText="1"/>
    </xf>
    <xf numFmtId="164" fontId="42" fillId="2" borderId="52" xfId="0" quotePrefix="1" applyNumberFormat="1" applyFont="1" applyFill="1" applyBorder="1" applyAlignment="1">
      <alignment horizontal="center" vertical="center" wrapText="1"/>
    </xf>
    <xf numFmtId="164" fontId="42" fillId="2" borderId="57" xfId="0" quotePrefix="1" applyNumberFormat="1" applyFont="1" applyFill="1" applyBorder="1" applyAlignment="1">
      <alignment horizontal="center" vertical="center" wrapText="1"/>
    </xf>
    <xf numFmtId="0" fontId="42" fillId="2" borderId="31" xfId="0" quotePrefix="1" applyFont="1" applyFill="1" applyBorder="1" applyAlignment="1">
      <alignment horizontal="center" vertical="center" wrapText="1"/>
    </xf>
    <xf numFmtId="0" fontId="42" fillId="2" borderId="30" xfId="0" quotePrefix="1" applyFont="1" applyFill="1" applyBorder="1" applyAlignment="1">
      <alignment horizontal="center" vertical="center" wrapText="1"/>
    </xf>
    <xf numFmtId="0" fontId="5" fillId="7" borderId="40" xfId="0" applyFont="1" applyFill="1" applyBorder="1" applyAlignment="1">
      <alignment horizontal="center" vertical="center" wrapText="1"/>
    </xf>
    <xf numFmtId="0" fontId="5" fillId="7" borderId="31" xfId="0" applyFont="1" applyFill="1" applyBorder="1" applyAlignment="1">
      <alignment horizontal="center" vertical="center" wrapText="1"/>
    </xf>
    <xf numFmtId="0" fontId="5" fillId="7" borderId="51" xfId="0" applyFont="1" applyFill="1" applyBorder="1" applyAlignment="1">
      <alignment horizontal="center" vertical="center" wrapText="1"/>
    </xf>
    <xf numFmtId="0" fontId="5" fillId="7" borderId="55"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30" xfId="0" applyFont="1" applyFill="1" applyBorder="1" applyAlignment="1">
      <alignment horizontal="center" vertical="center" wrapText="1"/>
    </xf>
    <xf numFmtId="0" fontId="5" fillId="7" borderId="37" xfId="0" applyFont="1" applyFill="1" applyBorder="1" applyAlignment="1">
      <alignment horizontal="center" vertical="center" wrapText="1"/>
    </xf>
    <xf numFmtId="0" fontId="5" fillId="7" borderId="30" xfId="0" applyFont="1" applyFill="1" applyBorder="1" applyAlignment="1">
      <alignment horizontal="center" vertical="center"/>
    </xf>
    <xf numFmtId="0" fontId="7" fillId="7" borderId="40"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5" fillId="7" borderId="52" xfId="0" applyFont="1" applyFill="1" applyBorder="1" applyAlignment="1">
      <alignment horizontal="center" vertical="center" wrapText="1"/>
    </xf>
    <xf numFmtId="0" fontId="5" fillId="7" borderId="53" xfId="0" applyFont="1" applyFill="1" applyBorder="1" applyAlignment="1">
      <alignment horizontal="center" vertical="center" wrapText="1"/>
    </xf>
    <xf numFmtId="0" fontId="5" fillId="7" borderId="54" xfId="0" applyFont="1" applyFill="1" applyBorder="1" applyAlignment="1">
      <alignment horizontal="center" vertical="center" wrapText="1"/>
    </xf>
    <xf numFmtId="0" fontId="7" fillId="7" borderId="30" xfId="0" applyFont="1" applyFill="1" applyBorder="1" applyAlignment="1">
      <alignment horizontal="center" vertical="center" wrapText="1"/>
    </xf>
    <xf numFmtId="0" fontId="7" fillId="7" borderId="37" xfId="0" applyFont="1" applyFill="1" applyBorder="1" applyAlignment="1">
      <alignment horizontal="center" vertical="center" wrapText="1"/>
    </xf>
    <xf numFmtId="0" fontId="5" fillId="7" borderId="32" xfId="0" applyFont="1" applyFill="1" applyBorder="1" applyAlignment="1">
      <alignment horizontal="center" vertical="center" wrapText="1"/>
    </xf>
    <xf numFmtId="0" fontId="5" fillId="7" borderId="36" xfId="0" applyFont="1" applyFill="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8" xfId="0" applyFont="1" applyBorder="1" applyAlignment="1">
      <alignment horizontal="center" vertical="center"/>
    </xf>
    <xf numFmtId="0" fontId="8"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7" fillId="0" borderId="28" xfId="0" applyFont="1" applyBorder="1" applyAlignment="1">
      <alignment horizontal="center" vertical="center" wrapText="1"/>
    </xf>
    <xf numFmtId="14" fontId="7" fillId="0" borderId="29" xfId="0" applyNumberFormat="1" applyFont="1" applyBorder="1" applyAlignment="1">
      <alignment horizontal="center" vertical="center" wrapText="1"/>
    </xf>
    <xf numFmtId="0" fontId="7" fillId="0" borderId="29"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 xfId="0" applyFont="1" applyBorder="1" applyAlignment="1">
      <alignment horizontal="center" vertical="center" wrapText="1"/>
    </xf>
    <xf numFmtId="4" fontId="8" fillId="0" borderId="28" xfId="0" applyNumberFormat="1" applyFont="1" applyBorder="1" applyAlignment="1">
      <alignment horizontal="center" vertical="center" wrapText="1"/>
    </xf>
    <xf numFmtId="0" fontId="9" fillId="0" borderId="28" xfId="0" applyFont="1" applyBorder="1" applyAlignment="1">
      <alignment horizontal="center" vertical="center" wrapText="1"/>
    </xf>
    <xf numFmtId="164" fontId="4" fillId="0" borderId="28" xfId="0" applyNumberFormat="1" applyFont="1" applyBorder="1" applyAlignment="1">
      <alignment horizontal="center" vertical="center" wrapText="1"/>
    </xf>
    <xf numFmtId="4" fontId="4" fillId="0" borderId="28" xfId="0" applyNumberFormat="1" applyFont="1" applyBorder="1" applyAlignment="1">
      <alignment horizontal="center" vertical="center" wrapText="1"/>
    </xf>
    <xf numFmtId="4" fontId="8" fillId="2" borderId="28"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164" fontId="4" fillId="0" borderId="40" xfId="0" applyNumberFormat="1" applyFont="1" applyBorder="1" applyAlignment="1">
      <alignment horizontal="center" vertical="center" wrapText="1"/>
    </xf>
    <xf numFmtId="164" fontId="4" fillId="0" borderId="7" xfId="0" applyNumberFormat="1" applyFont="1" applyBorder="1" applyAlignment="1">
      <alignment horizontal="center" vertical="center" wrapText="1"/>
    </xf>
    <xf numFmtId="164" fontId="4" fillId="0" borderId="31" xfId="0" applyNumberFormat="1" applyFont="1" applyBorder="1" applyAlignment="1">
      <alignment horizontal="center" vertical="center" wrapText="1"/>
    </xf>
    <xf numFmtId="14" fontId="45" fillId="0" borderId="45" xfId="0" applyNumberFormat="1" applyFont="1" applyBorder="1" applyAlignment="1">
      <alignment horizontal="center" vertical="center" wrapText="1"/>
    </xf>
    <xf numFmtId="0" fontId="45" fillId="0" borderId="48" xfId="0" applyFont="1" applyBorder="1" applyAlignment="1">
      <alignment horizontal="center" vertical="center" wrapText="1"/>
    </xf>
    <xf numFmtId="0" fontId="45" fillId="0" borderId="50" xfId="0" applyFont="1" applyBorder="1" applyAlignment="1">
      <alignment horizontal="center" vertical="center" wrapText="1"/>
    </xf>
    <xf numFmtId="14" fontId="33" fillId="0" borderId="46" xfId="0" applyNumberFormat="1" applyFont="1" applyBorder="1" applyAlignment="1">
      <alignment horizontal="center" vertical="center"/>
    </xf>
    <xf numFmtId="0" fontId="4" fillId="0" borderId="37"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4" fontId="4" fillId="0" borderId="40" xfId="0" applyNumberFormat="1" applyFont="1" applyBorder="1" applyAlignment="1">
      <alignment horizontal="center" vertical="center" wrapText="1"/>
    </xf>
    <xf numFmtId="0" fontId="8" fillId="0" borderId="3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7" xfId="0" applyFont="1" applyBorder="1" applyAlignment="1">
      <alignment horizontal="center" vertical="center" wrapText="1"/>
    </xf>
    <xf numFmtId="0" fontId="34" fillId="0" borderId="46" xfId="0" applyFont="1" applyBorder="1" applyAlignment="1">
      <alignment horizontal="center" vertical="center"/>
    </xf>
    <xf numFmtId="0" fontId="4" fillId="0" borderId="32"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0" xfId="0" applyFont="1" applyBorder="1" applyAlignment="1">
      <alignment horizontal="center" vertical="center" wrapText="1"/>
    </xf>
    <xf numFmtId="4" fontId="8" fillId="0" borderId="37" xfId="0" applyNumberFormat="1" applyFont="1" applyBorder="1" applyAlignment="1">
      <alignment horizontal="center" vertical="center" wrapText="1"/>
    </xf>
    <xf numFmtId="4" fontId="4" fillId="0" borderId="37" xfId="0" applyNumberFormat="1" applyFont="1" applyBorder="1" applyAlignment="1">
      <alignment horizontal="center" vertical="center" wrapText="1"/>
    </xf>
    <xf numFmtId="4" fontId="8" fillId="0" borderId="30" xfId="0" applyNumberFormat="1" applyFont="1" applyBorder="1" applyAlignment="1">
      <alignment horizontal="center" vertical="center" wrapText="1"/>
    </xf>
    <xf numFmtId="0" fontId="9" fillId="0" borderId="30" xfId="0" applyFont="1" applyBorder="1" applyAlignment="1">
      <alignment horizontal="center" vertical="center" wrapText="1"/>
    </xf>
    <xf numFmtId="164" fontId="4" fillId="0" borderId="30" xfId="0" applyNumberFormat="1" applyFont="1" applyBorder="1" applyAlignment="1">
      <alignment horizontal="center" vertical="center" wrapText="1"/>
    </xf>
    <xf numFmtId="164" fontId="4" fillId="0" borderId="37" xfId="0" applyNumberFormat="1" applyFont="1" applyBorder="1" applyAlignment="1">
      <alignment horizontal="center" vertical="center" wrapText="1"/>
    </xf>
    <xf numFmtId="0" fontId="9" fillId="0" borderId="33" xfId="0" applyFont="1" applyBorder="1" applyAlignment="1">
      <alignment horizontal="center" vertical="center" wrapText="1"/>
    </xf>
    <xf numFmtId="0" fontId="9" fillId="0" borderId="38" xfId="0" applyFont="1" applyBorder="1" applyAlignment="1">
      <alignment horizontal="center" vertical="center" wrapText="1"/>
    </xf>
    <xf numFmtId="4" fontId="4" fillId="0" borderId="30" xfId="0" applyNumberFormat="1" applyFont="1" applyBorder="1" applyAlignment="1">
      <alignment horizontal="center" vertical="center" wrapText="1"/>
    </xf>
    <xf numFmtId="0" fontId="8" fillId="0" borderId="30"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14" fontId="5" fillId="0" borderId="33" xfId="0" applyNumberFormat="1" applyFont="1" applyBorder="1" applyAlignment="1">
      <alignment horizontal="center" vertical="center" wrapText="1"/>
    </xf>
    <xf numFmtId="0" fontId="5" fillId="0" borderId="38" xfId="0" applyFont="1" applyBorder="1" applyAlignment="1">
      <alignment horizontal="center" vertical="center" wrapText="1"/>
    </xf>
    <xf numFmtId="0" fontId="4" fillId="0" borderId="34"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5" fillId="0" borderId="33" xfId="0" applyFont="1" applyBorder="1" applyAlignment="1">
      <alignment horizontal="center" vertical="center" wrapText="1"/>
    </xf>
    <xf numFmtId="0" fontId="5" fillId="0" borderId="35" xfId="0" applyFont="1" applyBorder="1" applyAlignment="1">
      <alignment horizontal="center" vertical="center" wrapText="1"/>
    </xf>
    <xf numFmtId="0" fontId="4" fillId="0" borderId="2" xfId="0" applyFont="1" applyBorder="1" applyAlignment="1">
      <alignment horizontal="center" vertical="center" wrapText="1"/>
    </xf>
    <xf numFmtId="4" fontId="4"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8" fillId="0" borderId="4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5" xfId="0" applyFont="1" applyBorder="1" applyAlignment="1">
      <alignment horizontal="center" vertical="center" wrapText="1"/>
    </xf>
    <xf numFmtId="0" fontId="4" fillId="0" borderId="3"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50" xfId="0" applyFont="1" applyBorder="1" applyAlignment="1">
      <alignment horizontal="center" vertical="center" wrapText="1"/>
    </xf>
    <xf numFmtId="0" fontId="48" fillId="0" borderId="2" xfId="0" applyFont="1" applyBorder="1" applyAlignment="1">
      <alignment horizontal="center" vertical="center" wrapText="1"/>
    </xf>
    <xf numFmtId="0" fontId="48" fillId="0" borderId="7" xfId="0" applyFont="1" applyBorder="1" applyAlignment="1">
      <alignment horizontal="center" vertical="center" wrapText="1"/>
    </xf>
    <xf numFmtId="0" fontId="48" fillId="0" borderId="3" xfId="0" applyFont="1" applyBorder="1" applyAlignment="1">
      <alignment horizontal="center" vertical="center" wrapText="1"/>
    </xf>
    <xf numFmtId="4" fontId="4" fillId="0" borderId="7" xfId="0" applyNumberFormat="1" applyFont="1" applyBorder="1" applyAlignment="1">
      <alignment horizontal="center" vertical="center" wrapText="1"/>
    </xf>
    <xf numFmtId="4" fontId="4" fillId="0" borderId="31" xfId="0" applyNumberFormat="1" applyFont="1" applyBorder="1" applyAlignment="1">
      <alignment horizontal="center" vertical="center" wrapText="1"/>
    </xf>
    <xf numFmtId="0" fontId="1" fillId="0" borderId="31" xfId="0" applyFont="1" applyBorder="1" applyAlignment="1">
      <alignment horizontal="center" vertical="center" wrapText="1"/>
    </xf>
    <xf numFmtId="0" fontId="1" fillId="0" borderId="40" xfId="0" applyFont="1" applyBorder="1" applyAlignment="1">
      <alignment horizontal="center" vertical="center" wrapText="1"/>
    </xf>
    <xf numFmtId="0" fontId="54" fillId="0" borderId="30" xfId="0" applyFont="1" applyBorder="1" applyAlignment="1">
      <alignment horizontal="center" vertical="center" wrapText="1"/>
    </xf>
    <xf numFmtId="0" fontId="54" fillId="0" borderId="1" xfId="0" applyFont="1" applyBorder="1" applyAlignment="1">
      <alignment horizontal="center" vertical="center" wrapText="1"/>
    </xf>
    <xf numFmtId="17" fontId="54" fillId="0" borderId="30" xfId="0" applyNumberFormat="1" applyFont="1" applyBorder="1" applyAlignment="1">
      <alignment horizontal="center" vertical="center" wrapText="1"/>
    </xf>
    <xf numFmtId="3" fontId="54" fillId="0" borderId="30" xfId="0" applyNumberFormat="1" applyFont="1" applyBorder="1" applyAlignment="1">
      <alignment horizontal="center" vertical="center" wrapText="1"/>
    </xf>
    <xf numFmtId="3" fontId="54" fillId="0" borderId="1" xfId="0" applyNumberFormat="1" applyFont="1" applyBorder="1" applyAlignment="1">
      <alignment horizontal="center" vertical="center" wrapText="1"/>
    </xf>
    <xf numFmtId="3" fontId="54" fillId="0" borderId="30" xfId="0" applyNumberFormat="1" applyFont="1" applyBorder="1" applyAlignment="1">
      <alignment horizontal="center" vertical="center"/>
    </xf>
    <xf numFmtId="3" fontId="54" fillId="0" borderId="1" xfId="0" applyNumberFormat="1" applyFont="1" applyBorder="1" applyAlignment="1">
      <alignment horizontal="center" vertical="center"/>
    </xf>
    <xf numFmtId="0" fontId="54" fillId="0" borderId="30" xfId="0" applyFont="1" applyBorder="1" applyAlignment="1">
      <alignment horizontal="center" vertical="center"/>
    </xf>
    <xf numFmtId="0" fontId="54" fillId="0" borderId="1" xfId="0" applyFont="1" applyBorder="1" applyAlignment="1">
      <alignment horizontal="center" vertical="center"/>
    </xf>
    <xf numFmtId="4" fontId="54" fillId="0" borderId="30" xfId="0" applyNumberFormat="1" applyFont="1" applyBorder="1" applyAlignment="1">
      <alignment horizontal="center" vertical="center" wrapText="1"/>
    </xf>
    <xf numFmtId="4" fontId="54" fillId="0" borderId="1" xfId="0" applyNumberFormat="1" applyFont="1" applyBorder="1" applyAlignment="1">
      <alignment horizontal="center" vertical="center" wrapText="1"/>
    </xf>
    <xf numFmtId="4" fontId="54" fillId="0" borderId="30" xfId="0" applyNumberFormat="1" applyFont="1" applyBorder="1" applyAlignment="1">
      <alignment horizontal="center" vertical="center"/>
    </xf>
    <xf numFmtId="4" fontId="54" fillId="0" borderId="1" xfId="0" applyNumberFormat="1" applyFont="1" applyBorder="1" applyAlignment="1">
      <alignment horizontal="center" vertical="center"/>
    </xf>
    <xf numFmtId="4" fontId="54" fillId="0" borderId="37" xfId="0" applyNumberFormat="1" applyFont="1" applyBorder="1" applyAlignment="1">
      <alignment horizontal="center" vertical="center"/>
    </xf>
    <xf numFmtId="49" fontId="54" fillId="0" borderId="35" xfId="0" applyNumberFormat="1" applyFont="1" applyBorder="1" applyAlignment="1">
      <alignment horizontal="center" vertical="center"/>
    </xf>
    <xf numFmtId="49" fontId="54" fillId="0" borderId="38" xfId="0" applyNumberFormat="1" applyFont="1" applyBorder="1" applyAlignment="1">
      <alignment horizontal="center" vertical="center"/>
    </xf>
    <xf numFmtId="0" fontId="54" fillId="0" borderId="44" xfId="0" quotePrefix="1" applyFont="1" applyBorder="1" applyAlignment="1">
      <alignment horizontal="center" vertical="center" wrapText="1"/>
    </xf>
    <xf numFmtId="0" fontId="54" fillId="0" borderId="47" xfId="0" quotePrefix="1" applyFont="1" applyBorder="1" applyAlignment="1">
      <alignment horizontal="center" vertical="center" wrapText="1"/>
    </xf>
    <xf numFmtId="0" fontId="54" fillId="0" borderId="62" xfId="0" quotePrefix="1" applyFont="1" applyBorder="1" applyAlignment="1">
      <alignment horizontal="center" vertical="center" wrapText="1"/>
    </xf>
    <xf numFmtId="0" fontId="54" fillId="0" borderId="40" xfId="0" quotePrefix="1" applyFont="1" applyBorder="1" applyAlignment="1">
      <alignment horizontal="center" vertical="center" wrapText="1"/>
    </xf>
    <xf numFmtId="0" fontId="54" fillId="0" borderId="7" xfId="0" quotePrefix="1" applyFont="1" applyBorder="1" applyAlignment="1">
      <alignment horizontal="center" vertical="center" wrapText="1"/>
    </xf>
    <xf numFmtId="0" fontId="54" fillId="0" borderId="3" xfId="0" quotePrefix="1" applyFont="1" applyBorder="1" applyAlignment="1">
      <alignment horizontal="center" vertical="center" wrapText="1"/>
    </xf>
    <xf numFmtId="0" fontId="54" fillId="0" borderId="40" xfId="0" applyFont="1" applyBorder="1" applyAlignment="1">
      <alignment horizontal="center" vertical="center" wrapText="1"/>
    </xf>
    <xf numFmtId="0" fontId="54" fillId="0" borderId="7" xfId="0" applyFont="1" applyBorder="1" applyAlignment="1">
      <alignment horizontal="center" vertical="center" wrapText="1"/>
    </xf>
    <xf numFmtId="0" fontId="54" fillId="0" borderId="3" xfId="0" applyFont="1" applyBorder="1" applyAlignment="1">
      <alignment horizontal="center" vertical="center" wrapText="1"/>
    </xf>
    <xf numFmtId="0" fontId="39" fillId="0" borderId="30" xfId="0" applyFont="1" applyBorder="1" applyAlignment="1">
      <alignment horizontal="center" vertical="center" wrapText="1"/>
    </xf>
    <xf numFmtId="0" fontId="39" fillId="0" borderId="1" xfId="0" applyFont="1" applyBorder="1" applyAlignment="1">
      <alignment horizontal="center" vertical="center" wrapText="1"/>
    </xf>
    <xf numFmtId="0" fontId="54" fillId="0" borderId="37" xfId="0" applyFont="1" applyBorder="1" applyAlignment="1">
      <alignment horizontal="center" vertical="center" wrapText="1"/>
    </xf>
    <xf numFmtId="0" fontId="54" fillId="0" borderId="37" xfId="0" applyFont="1" applyBorder="1" applyAlignment="1">
      <alignment horizontal="center" vertical="center"/>
    </xf>
    <xf numFmtId="49" fontId="54" fillId="0" borderId="1" xfId="0" applyNumberFormat="1" applyFont="1" applyBorder="1" applyAlignment="1">
      <alignment horizontal="center" vertical="center"/>
    </xf>
    <xf numFmtId="49" fontId="54" fillId="0" borderId="37" xfId="0" applyNumberFormat="1" applyFont="1" applyBorder="1" applyAlignment="1">
      <alignment horizontal="center" vertical="center"/>
    </xf>
    <xf numFmtId="4" fontId="54" fillId="0" borderId="37" xfId="0" applyNumberFormat="1" applyFont="1" applyBorder="1" applyAlignment="1">
      <alignment horizontal="center" vertical="center" wrapText="1"/>
    </xf>
    <xf numFmtId="3" fontId="54" fillId="0" borderId="37" xfId="0" applyNumberFormat="1" applyFont="1" applyBorder="1" applyAlignment="1">
      <alignment horizontal="center" vertical="center"/>
    </xf>
    <xf numFmtId="3" fontId="54" fillId="0" borderId="37" xfId="0" applyNumberFormat="1" applyFont="1" applyBorder="1" applyAlignment="1">
      <alignment horizontal="center" vertical="center" wrapText="1"/>
    </xf>
    <xf numFmtId="0" fontId="39" fillId="0" borderId="37" xfId="0" applyFont="1" applyBorder="1" applyAlignment="1">
      <alignment horizontal="center" vertical="center" wrapText="1"/>
    </xf>
    <xf numFmtId="4" fontId="54" fillId="0" borderId="40" xfId="0" applyNumberFormat="1" applyFont="1" applyBorder="1" applyAlignment="1">
      <alignment horizontal="center" vertical="center" wrapText="1"/>
    </xf>
    <xf numFmtId="4" fontId="54" fillId="0" borderId="31" xfId="0" applyNumberFormat="1" applyFont="1" applyBorder="1" applyAlignment="1">
      <alignment horizontal="center" vertical="center" wrapText="1"/>
    </xf>
    <xf numFmtId="4" fontId="54" fillId="0" borderId="33" xfId="0" applyNumberFormat="1" applyFont="1" applyBorder="1" applyAlignment="1">
      <alignment horizontal="center" vertical="center" wrapText="1"/>
    </xf>
    <xf numFmtId="4" fontId="54" fillId="0" borderId="38" xfId="0" applyNumberFormat="1" applyFont="1" applyBorder="1" applyAlignment="1">
      <alignment horizontal="center" vertical="center" wrapText="1"/>
    </xf>
    <xf numFmtId="0" fontId="54" fillId="0" borderId="30" xfId="0" quotePrefix="1" applyFont="1" applyBorder="1" applyAlignment="1">
      <alignment horizontal="center" vertical="center" wrapText="1"/>
    </xf>
    <xf numFmtId="0" fontId="54" fillId="0" borderId="37" xfId="0" quotePrefix="1" applyFont="1" applyBorder="1" applyAlignment="1">
      <alignment horizontal="center" vertical="center" wrapText="1"/>
    </xf>
    <xf numFmtId="16" fontId="54" fillId="0" borderId="32" xfId="0" quotePrefix="1" applyNumberFormat="1" applyFont="1" applyBorder="1" applyAlignment="1">
      <alignment horizontal="center" vertical="center" wrapText="1"/>
    </xf>
    <xf numFmtId="16" fontId="54" fillId="0" borderId="36" xfId="0" quotePrefix="1" applyNumberFormat="1" applyFont="1" applyBorder="1" applyAlignment="1">
      <alignment horizontal="center" vertical="center" wrapText="1"/>
    </xf>
    <xf numFmtId="16" fontId="54" fillId="0" borderId="30" xfId="0" quotePrefix="1" applyNumberFormat="1" applyFont="1" applyBorder="1" applyAlignment="1">
      <alignment horizontal="center" vertical="center" wrapText="1"/>
    </xf>
    <xf numFmtId="16" fontId="54" fillId="0" borderId="37" xfId="0" quotePrefix="1" applyNumberFormat="1" applyFont="1" applyBorder="1" applyAlignment="1">
      <alignment horizontal="center" vertical="center" wrapText="1"/>
    </xf>
    <xf numFmtId="16" fontId="54" fillId="0" borderId="44" xfId="0" quotePrefix="1" applyNumberFormat="1" applyFont="1" applyBorder="1" applyAlignment="1">
      <alignment horizontal="center" vertical="center" wrapText="1"/>
    </xf>
    <xf numFmtId="16" fontId="54" fillId="0" borderId="49" xfId="0" quotePrefix="1" applyNumberFormat="1" applyFont="1" applyBorder="1" applyAlignment="1">
      <alignment horizontal="center" vertical="center" wrapText="1"/>
    </xf>
    <xf numFmtId="49" fontId="55" fillId="0" borderId="2" xfId="0" applyNumberFormat="1" applyFont="1" applyBorder="1" applyAlignment="1">
      <alignment horizontal="center" vertical="top" wrapText="1"/>
    </xf>
    <xf numFmtId="49" fontId="54" fillId="0" borderId="7" xfId="0" applyNumberFormat="1" applyFont="1" applyBorder="1" applyAlignment="1">
      <alignment horizontal="center" vertical="top"/>
    </xf>
    <xf numFmtId="49" fontId="54" fillId="0" borderId="31" xfId="0" applyNumberFormat="1" applyFont="1" applyBorder="1" applyAlignment="1">
      <alignment horizontal="center" vertical="top"/>
    </xf>
    <xf numFmtId="4" fontId="54" fillId="0" borderId="7" xfId="0" applyNumberFormat="1" applyFont="1" applyBorder="1" applyAlignment="1">
      <alignment horizontal="center" vertical="center" wrapText="1"/>
    </xf>
    <xf numFmtId="4" fontId="54" fillId="0" borderId="3" xfId="0" applyNumberFormat="1" applyFont="1" applyBorder="1" applyAlignment="1">
      <alignment horizontal="center" vertical="center" wrapText="1"/>
    </xf>
    <xf numFmtId="14" fontId="39" fillId="0" borderId="33" xfId="0" applyNumberFormat="1" applyFont="1" applyBorder="1" applyAlignment="1">
      <alignment horizontal="center" vertical="center" wrapText="1"/>
    </xf>
    <xf numFmtId="0" fontId="39" fillId="0" borderId="35" xfId="0" applyFont="1" applyBorder="1" applyAlignment="1">
      <alignment horizontal="center" vertical="center" wrapText="1"/>
    </xf>
    <xf numFmtId="0" fontId="39" fillId="0" borderId="38" xfId="0" applyFont="1" applyBorder="1" applyAlignment="1">
      <alignment horizontal="center" vertical="center" wrapText="1"/>
    </xf>
    <xf numFmtId="49" fontId="55" fillId="0" borderId="40" xfId="0" applyNumberFormat="1" applyFont="1" applyBorder="1" applyAlignment="1">
      <alignment horizontal="center" vertical="top" wrapText="1"/>
    </xf>
    <xf numFmtId="49" fontId="54" fillId="0" borderId="3" xfId="0" applyNumberFormat="1" applyFont="1" applyBorder="1" applyAlignment="1">
      <alignment horizontal="center" vertical="top"/>
    </xf>
    <xf numFmtId="4" fontId="54" fillId="0" borderId="2" xfId="0" applyNumberFormat="1" applyFont="1" applyBorder="1" applyAlignment="1">
      <alignment horizontal="center" vertical="center"/>
    </xf>
    <xf numFmtId="4" fontId="54" fillId="0" borderId="2" xfId="0" applyNumberFormat="1" applyFont="1" applyBorder="1" applyAlignment="1">
      <alignment horizontal="center" vertical="center" wrapText="1"/>
    </xf>
    <xf numFmtId="3" fontId="54" fillId="0" borderId="2" xfId="0" applyNumberFormat="1" applyFont="1" applyBorder="1" applyAlignment="1">
      <alignment horizontal="center" vertical="center"/>
    </xf>
    <xf numFmtId="0" fontId="39" fillId="0" borderId="33" xfId="0" applyFont="1" applyBorder="1" applyAlignment="1">
      <alignment horizontal="center" vertical="center" wrapText="1"/>
    </xf>
    <xf numFmtId="0" fontId="39" fillId="0" borderId="43" xfId="0" applyFont="1" applyBorder="1" applyAlignment="1">
      <alignment horizontal="center" vertical="center" wrapText="1"/>
    </xf>
    <xf numFmtId="0" fontId="54" fillId="0" borderId="1" xfId="0" quotePrefix="1" applyFont="1" applyBorder="1" applyAlignment="1">
      <alignment horizontal="center" vertical="center" wrapText="1"/>
    </xf>
    <xf numFmtId="0" fontId="54" fillId="0" borderId="2" xfId="0" applyFont="1" applyBorder="1" applyAlignment="1">
      <alignment horizontal="center" vertical="center" wrapText="1"/>
    </xf>
    <xf numFmtId="0" fontId="39" fillId="0" borderId="2" xfId="0" applyFont="1" applyBorder="1" applyAlignment="1">
      <alignment horizontal="center" vertical="center" wrapText="1"/>
    </xf>
    <xf numFmtId="49" fontId="54" fillId="0" borderId="30" xfId="0" applyNumberFormat="1" applyFont="1" applyBorder="1" applyAlignment="1">
      <alignment horizontal="center" vertical="center"/>
    </xf>
    <xf numFmtId="49" fontId="54" fillId="0" borderId="2" xfId="0" applyNumberFormat="1" applyFont="1" applyBorder="1" applyAlignment="1">
      <alignment horizontal="center" vertical="center"/>
    </xf>
    <xf numFmtId="0" fontId="54" fillId="0" borderId="2" xfId="0" applyFont="1" applyBorder="1" applyAlignment="1">
      <alignment horizontal="center" vertical="center"/>
    </xf>
    <xf numFmtId="3" fontId="54" fillId="0" borderId="2" xfId="0" applyNumberFormat="1" applyFont="1" applyBorder="1" applyAlignment="1">
      <alignment horizontal="center" vertical="center" wrapText="1"/>
    </xf>
    <xf numFmtId="0" fontId="54" fillId="0" borderId="32" xfId="0" quotePrefix="1" applyFont="1" applyBorder="1" applyAlignment="1">
      <alignment horizontal="center" vertical="center" wrapText="1"/>
    </xf>
    <xf numFmtId="0" fontId="54" fillId="0" borderId="34" xfId="0" quotePrefix="1" applyFont="1" applyBorder="1" applyAlignment="1">
      <alignment horizontal="center" vertical="center" wrapText="1"/>
    </xf>
    <xf numFmtId="0" fontId="54" fillId="0" borderId="42" xfId="0" quotePrefix="1" applyFont="1" applyBorder="1" applyAlignment="1">
      <alignment horizontal="center" vertical="center" wrapText="1"/>
    </xf>
    <xf numFmtId="0" fontId="54" fillId="0" borderId="2" xfId="0" quotePrefix="1" applyFont="1" applyBorder="1" applyAlignment="1">
      <alignment horizontal="center" vertical="center" wrapText="1"/>
    </xf>
    <xf numFmtId="14" fontId="39" fillId="0" borderId="41" xfId="0" applyNumberFormat="1" applyFont="1" applyBorder="1" applyAlignment="1">
      <alignment horizontal="center" vertical="center" wrapText="1"/>
    </xf>
    <xf numFmtId="0" fontId="39" fillId="0" borderId="12" xfId="0" applyFont="1" applyBorder="1" applyAlignment="1">
      <alignment horizontal="center" vertical="center" wrapText="1"/>
    </xf>
    <xf numFmtId="0" fontId="39" fillId="0" borderId="7" xfId="0" applyFont="1" applyBorder="1" applyAlignment="1">
      <alignment horizontal="center" vertical="center" wrapText="1"/>
    </xf>
    <xf numFmtId="0" fontId="54" fillId="0" borderId="3" xfId="0" applyFont="1" applyBorder="1" applyAlignment="1">
      <alignment horizontal="center" vertical="center"/>
    </xf>
    <xf numFmtId="49" fontId="54" fillId="0" borderId="40" xfId="0" applyNumberFormat="1" applyFont="1" applyBorder="1" applyAlignment="1">
      <alignment horizontal="center" vertical="center"/>
    </xf>
    <xf numFmtId="49" fontId="54" fillId="0" borderId="7" xfId="0" applyNumberFormat="1" applyFont="1" applyBorder="1" applyAlignment="1">
      <alignment horizontal="center" vertical="center"/>
    </xf>
    <xf numFmtId="4" fontId="54" fillId="0" borderId="3" xfId="0" applyNumberFormat="1" applyFont="1" applyBorder="1" applyAlignment="1">
      <alignment horizontal="center" vertical="center"/>
    </xf>
    <xf numFmtId="3" fontId="54" fillId="0" borderId="3" xfId="0" applyNumberFormat="1" applyFont="1" applyBorder="1" applyAlignment="1">
      <alignment horizontal="center" vertical="center"/>
    </xf>
    <xf numFmtId="3" fontId="54" fillId="0" borderId="3" xfId="0" applyNumberFormat="1" applyFont="1" applyBorder="1" applyAlignment="1">
      <alignment horizontal="center" vertical="center" wrapText="1"/>
    </xf>
    <xf numFmtId="0" fontId="54" fillId="0" borderId="39" xfId="0" quotePrefix="1" applyFont="1" applyBorder="1" applyAlignment="1">
      <alignment horizontal="center" vertical="center" wrapText="1"/>
    </xf>
    <xf numFmtId="0" fontId="54" fillId="0" borderId="11" xfId="0" quotePrefix="1" applyFont="1" applyBorder="1" applyAlignment="1">
      <alignment horizontal="center" vertical="center" wrapText="1"/>
    </xf>
    <xf numFmtId="4" fontId="54" fillId="0" borderId="40" xfId="0" applyNumberFormat="1" applyFont="1" applyBorder="1" applyAlignment="1">
      <alignment horizontal="center" vertical="center"/>
    </xf>
    <xf numFmtId="4" fontId="54" fillId="0" borderId="7" xfId="0" applyNumberFormat="1" applyFont="1" applyBorder="1" applyAlignment="1">
      <alignment horizontal="center" vertical="center"/>
    </xf>
    <xf numFmtId="0" fontId="55" fillId="0" borderId="1" xfId="0" applyFont="1" applyBorder="1" applyAlignment="1">
      <alignment horizontal="center" vertical="center" wrapText="1"/>
    </xf>
    <xf numFmtId="0" fontId="55" fillId="0" borderId="37" xfId="0" applyFont="1" applyBorder="1" applyAlignment="1">
      <alignment horizontal="center" vertical="center" wrapText="1"/>
    </xf>
    <xf numFmtId="0" fontId="39" fillId="0" borderId="3" xfId="0" applyFont="1" applyBorder="1" applyAlignment="1">
      <alignment horizontal="center" vertical="center" wrapText="1"/>
    </xf>
    <xf numFmtId="0" fontId="55" fillId="0" borderId="30" xfId="0" applyFont="1" applyBorder="1" applyAlignment="1">
      <alignment horizontal="center" vertical="center" wrapText="1"/>
    </xf>
    <xf numFmtId="0" fontId="53" fillId="0" borderId="10" xfId="0" applyFont="1" applyBorder="1" applyAlignment="1">
      <alignment horizontal="center" vertical="center" wrapText="1"/>
    </xf>
    <xf numFmtId="0" fontId="53" fillId="0" borderId="18" xfId="0" applyFont="1" applyBorder="1" applyAlignment="1">
      <alignment horizontal="center" vertical="center" wrapText="1"/>
    </xf>
    <xf numFmtId="0" fontId="54" fillId="0" borderId="36" xfId="0" quotePrefix="1" applyFont="1" applyBorder="1" applyAlignment="1">
      <alignment horizontal="center" vertical="center" wrapText="1"/>
    </xf>
    <xf numFmtId="0" fontId="53" fillId="0" borderId="9" xfId="0" applyFont="1" applyBorder="1" applyAlignment="1">
      <alignment horizontal="center" vertical="center" wrapText="1"/>
    </xf>
    <xf numFmtId="0" fontId="53" fillId="0" borderId="1" xfId="0" applyFont="1" applyBorder="1" applyAlignment="1">
      <alignment horizontal="center" vertical="center" wrapText="1"/>
    </xf>
    <xf numFmtId="0" fontId="53" fillId="0" borderId="9" xfId="0" applyFont="1" applyBorder="1" applyAlignment="1">
      <alignment horizontal="center" vertical="center"/>
    </xf>
    <xf numFmtId="0" fontId="53" fillId="0" borderId="8" xfId="0" applyFont="1" applyBorder="1" applyAlignment="1">
      <alignment horizontal="center" vertical="center" wrapText="1"/>
    </xf>
    <xf numFmtId="0" fontId="53" fillId="0" borderId="3" xfId="0" applyFont="1" applyBorder="1" applyAlignment="1">
      <alignment horizontal="center" vertical="center" wrapText="1"/>
    </xf>
    <xf numFmtId="0" fontId="53" fillId="0" borderId="14" xfId="0" applyFont="1" applyBorder="1" applyAlignment="1">
      <alignment horizontal="center" vertical="center" wrapText="1"/>
    </xf>
    <xf numFmtId="0" fontId="53" fillId="0" borderId="15" xfId="0" applyFont="1" applyBorder="1" applyAlignment="1">
      <alignment horizontal="center" vertical="center" wrapText="1"/>
    </xf>
    <xf numFmtId="0" fontId="53" fillId="0" borderId="16" xfId="0" applyFont="1" applyBorder="1" applyAlignment="1">
      <alignment horizontal="center" vertical="center" wrapText="1"/>
    </xf>
    <xf numFmtId="0" fontId="53" fillId="0" borderId="13" xfId="0" applyFont="1" applyBorder="1" applyAlignment="1">
      <alignment horizontal="center" vertical="center" wrapText="1"/>
    </xf>
    <xf numFmtId="0" fontId="53" fillId="0" borderId="17" xfId="0" applyFont="1" applyBorder="1" applyAlignment="1">
      <alignment horizontal="center" vertical="center" wrapText="1"/>
    </xf>
    <xf numFmtId="0" fontId="8" fillId="0" borderId="0" xfId="0" applyFont="1" applyAlignment="1">
      <alignment horizontal="center"/>
    </xf>
    <xf numFmtId="4" fontId="36" fillId="0" borderId="2" xfId="1" applyNumberFormat="1" applyFont="1" applyFill="1" applyBorder="1" applyAlignment="1">
      <alignment horizontal="center" vertical="top"/>
    </xf>
    <xf numFmtId="0" fontId="36" fillId="0" borderId="2" xfId="0" applyFont="1" applyBorder="1" applyAlignment="1">
      <alignment horizontal="left" vertical="top"/>
    </xf>
    <xf numFmtId="164" fontId="49" fillId="0" borderId="2" xfId="2" applyNumberFormat="1" applyFont="1" applyFill="1" applyBorder="1" applyAlignment="1">
      <alignment horizontal="center" vertical="top" wrapText="1"/>
    </xf>
    <xf numFmtId="4" fontId="36" fillId="0" borderId="7" xfId="0" applyNumberFormat="1" applyFont="1" applyBorder="1" applyAlignment="1">
      <alignment horizontal="center" vertical="top"/>
    </xf>
    <xf numFmtId="4" fontId="36" fillId="0" borderId="7" xfId="0" applyNumberFormat="1" applyFont="1" applyBorder="1" applyAlignment="1">
      <alignment horizontal="left" vertical="top"/>
    </xf>
    <xf numFmtId="4" fontId="37" fillId="0" borderId="0" xfId="0" applyNumberFormat="1" applyFont="1" applyAlignment="1">
      <alignment horizontal="left" vertical="top"/>
    </xf>
    <xf numFmtId="4" fontId="37" fillId="0" borderId="2" xfId="0" applyNumberFormat="1" applyFont="1" applyBorder="1" applyAlignment="1">
      <alignment horizontal="left" vertical="top"/>
    </xf>
    <xf numFmtId="164" fontId="26" fillId="0" borderId="2" xfId="0" applyNumberFormat="1" applyFont="1" applyBorder="1" applyAlignment="1">
      <alignment horizontal="left" vertical="top" wrapText="1"/>
    </xf>
    <xf numFmtId="164" fontId="26" fillId="0" borderId="2" xfId="0" quotePrefix="1" applyNumberFormat="1" applyFont="1" applyBorder="1" applyAlignment="1">
      <alignment horizontal="left" vertical="top" wrapText="1"/>
    </xf>
    <xf numFmtId="14" fontId="26" fillId="0" borderId="7" xfId="0" applyNumberFormat="1" applyFont="1" applyBorder="1" applyAlignment="1">
      <alignment vertical="top"/>
    </xf>
    <xf numFmtId="14" fontId="37" fillId="0" borderId="7" xfId="0" applyNumberFormat="1" applyFont="1" applyBorder="1" applyAlignment="1">
      <alignment vertical="top" wrapText="1"/>
    </xf>
  </cellXfs>
  <cellStyles count="4">
    <cellStyle name="Bad" xfId="1" builtinId="27"/>
    <cellStyle name="Good" xfId="2" builtinId="26"/>
    <cellStyle name="Neutral" xfId="3"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pvalt-my.sharepoint.com/2.%20PROGRAMOS/3.1%20EGADP%20-%20SP%2021-27/2.%20Kvietimai/UPPS/1.2%20KVIETIM&#370;%20PLANAI/Vilnius/Kvietim&#371;%20planas%202024-07-26%20SUDERINT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RM"/>
      <sheetName val="JUNGTINIAI"/>
    </sheetNames>
    <sheetDataSet>
      <sheetData sheetId="0"/>
      <sheetData sheetId="1">
        <row r="6">
          <cell r="T6">
            <v>4685876.5999999996</v>
          </cell>
          <cell r="V6">
            <v>2756398</v>
          </cell>
        </row>
      </sheetData>
    </sheetDataSet>
  </externalBook>
</externalLink>
</file>

<file path=xl/persons/person.xml><?xml version="1.0" encoding="utf-8"?>
<personList xmlns="http://schemas.microsoft.com/office/spreadsheetml/2018/threadedcomments" xmlns:x="http://schemas.openxmlformats.org/spreadsheetml/2006/main">
  <person displayName="Irma Marozienė" id="{9C82415D-FA36-4664-9503-DAB60845137E}" userId="S::i.maroziene@cpva.lt::1b87d5b9-a474-4f7a-ac3c-79b358189378"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60" dT="2024-04-04T11:27:28.56" personId="{9C82415D-FA36-4664-9503-DAB60845137E}" id="{8B014E0A-CFE2-461A-AD7A-3042C0946582}">
    <text>Projektas išbrauktas iš RPPL</text>
  </threadedComment>
  <threadedComment ref="F62" dT="2024-04-04T11:28:11.62" personId="{9C82415D-FA36-4664-9503-DAB60845137E}" id="{25CD89DB-4C85-4FCA-9FD0-3535DD4CB5F9}">
    <text>PĮP nepateiktas, pavėlinta projekto įgyvendinimo pradžia. Dėl šio projekto įtraukiamas naujas kvietimas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E88C7-DF54-45A0-ACAD-3341BAFDC6FD}">
  <sheetPr>
    <pageSetUpPr fitToPage="1"/>
  </sheetPr>
  <dimension ref="B1:AJ91"/>
  <sheetViews>
    <sheetView tabSelected="1" zoomScale="80" zoomScaleNormal="80" workbookViewId="0">
      <pane xSplit="6" ySplit="1" topLeftCell="S2" activePane="bottomRight" state="frozen"/>
      <selection pane="topRight" activeCell="G1" sqref="G1"/>
      <selection pane="bottomLeft" activeCell="A5" sqref="A5"/>
      <selection pane="bottomRight" activeCell="AJ51" sqref="AJ51"/>
    </sheetView>
  </sheetViews>
  <sheetFormatPr defaultRowHeight="15" x14ac:dyDescent="0.25"/>
  <cols>
    <col min="1" max="1" width="2.42578125" customWidth="1"/>
    <col min="2" max="2" width="11" customWidth="1"/>
    <col min="3" max="3" width="20.5703125" customWidth="1"/>
    <col min="4" max="4" width="11" customWidth="1"/>
    <col min="5" max="5" width="13.42578125" customWidth="1"/>
    <col min="6" max="6" width="23.5703125" customWidth="1"/>
    <col min="7" max="7" width="30.5703125" customWidth="1"/>
    <col min="8" max="8" width="9" customWidth="1"/>
    <col min="10" max="10" width="42" customWidth="1"/>
    <col min="11" max="11" width="11.42578125" customWidth="1"/>
    <col min="12" max="12" width="12.42578125" customWidth="1"/>
    <col min="13" max="14" width="10.5703125" customWidth="1"/>
    <col min="15" max="19" width="16.42578125" customWidth="1"/>
    <col min="20" max="20" width="15.42578125" customWidth="1"/>
    <col min="21" max="21" width="13.42578125" customWidth="1"/>
    <col min="22" max="22" width="16.42578125" customWidth="1"/>
    <col min="23" max="24" width="11.42578125" customWidth="1"/>
    <col min="25" max="25" width="17.42578125" customWidth="1"/>
    <col min="26" max="26" width="11.42578125" customWidth="1"/>
    <col min="28" max="28" width="13.42578125" customWidth="1"/>
    <col min="30" max="30" width="14.42578125" customWidth="1"/>
    <col min="31" max="31" width="15.42578125" customWidth="1"/>
    <col min="32" max="33" width="12.42578125" customWidth="1"/>
    <col min="34" max="35" width="13" customWidth="1"/>
    <col min="36" max="36" width="16" customWidth="1"/>
    <col min="256" max="256" width="2.42578125" customWidth="1"/>
    <col min="257" max="257" width="11" customWidth="1"/>
    <col min="258" max="258" width="20.5703125" customWidth="1"/>
    <col min="259" max="259" width="11" customWidth="1"/>
    <col min="260" max="260" width="13.42578125" customWidth="1"/>
    <col min="261" max="261" width="23.5703125" customWidth="1"/>
    <col min="262" max="262" width="30.5703125" customWidth="1"/>
    <col min="263" max="263" width="9" customWidth="1"/>
    <col min="265" max="265" width="42" customWidth="1"/>
    <col min="266" max="266" width="11.42578125" customWidth="1"/>
    <col min="267" max="267" width="12.42578125" customWidth="1"/>
    <col min="268" max="269" width="10.5703125" customWidth="1"/>
    <col min="270" max="274" width="16.42578125" customWidth="1"/>
    <col min="275" max="275" width="15.42578125" customWidth="1"/>
    <col min="276" max="276" width="13.42578125" customWidth="1"/>
    <col min="277" max="277" width="16.42578125" customWidth="1"/>
    <col min="278" max="279" width="11.42578125" customWidth="1"/>
    <col min="280" max="280" width="12.42578125" customWidth="1"/>
    <col min="281" max="281" width="11.42578125" customWidth="1"/>
    <col min="283" max="283" width="13.42578125" customWidth="1"/>
    <col min="285" max="285" width="14.42578125" customWidth="1"/>
    <col min="286" max="286" width="15.42578125" customWidth="1"/>
    <col min="287" max="288" width="12.42578125" customWidth="1"/>
    <col min="289" max="290" width="13" customWidth="1"/>
    <col min="512" max="512" width="2.42578125" customWidth="1"/>
    <col min="513" max="513" width="11" customWidth="1"/>
    <col min="514" max="514" width="20.5703125" customWidth="1"/>
    <col min="515" max="515" width="11" customWidth="1"/>
    <col min="516" max="516" width="13.42578125" customWidth="1"/>
    <col min="517" max="517" width="23.5703125" customWidth="1"/>
    <col min="518" max="518" width="30.5703125" customWidth="1"/>
    <col min="519" max="519" width="9" customWidth="1"/>
    <col min="521" max="521" width="42" customWidth="1"/>
    <col min="522" max="522" width="11.42578125" customWidth="1"/>
    <col min="523" max="523" width="12.42578125" customWidth="1"/>
    <col min="524" max="525" width="10.5703125" customWidth="1"/>
    <col min="526" max="530" width="16.42578125" customWidth="1"/>
    <col min="531" max="531" width="15.42578125" customWidth="1"/>
    <col min="532" max="532" width="13.42578125" customWidth="1"/>
    <col min="533" max="533" width="16.42578125" customWidth="1"/>
    <col min="534" max="535" width="11.42578125" customWidth="1"/>
    <col min="536" max="536" width="12.42578125" customWidth="1"/>
    <col min="537" max="537" width="11.42578125" customWidth="1"/>
    <col min="539" max="539" width="13.42578125" customWidth="1"/>
    <col min="541" max="541" width="14.42578125" customWidth="1"/>
    <col min="542" max="542" width="15.42578125" customWidth="1"/>
    <col min="543" max="544" width="12.42578125" customWidth="1"/>
    <col min="545" max="546" width="13" customWidth="1"/>
    <col min="768" max="768" width="2.42578125" customWidth="1"/>
    <col min="769" max="769" width="11" customWidth="1"/>
    <col min="770" max="770" width="20.5703125" customWidth="1"/>
    <col min="771" max="771" width="11" customWidth="1"/>
    <col min="772" max="772" width="13.42578125" customWidth="1"/>
    <col min="773" max="773" width="23.5703125" customWidth="1"/>
    <col min="774" max="774" width="30.5703125" customWidth="1"/>
    <col min="775" max="775" width="9" customWidth="1"/>
    <col min="777" max="777" width="42" customWidth="1"/>
    <col min="778" max="778" width="11.42578125" customWidth="1"/>
    <col min="779" max="779" width="12.42578125" customWidth="1"/>
    <col min="780" max="781" width="10.5703125" customWidth="1"/>
    <col min="782" max="786" width="16.42578125" customWidth="1"/>
    <col min="787" max="787" width="15.42578125" customWidth="1"/>
    <col min="788" max="788" width="13.42578125" customWidth="1"/>
    <col min="789" max="789" width="16.42578125" customWidth="1"/>
    <col min="790" max="791" width="11.42578125" customWidth="1"/>
    <col min="792" max="792" width="12.42578125" customWidth="1"/>
    <col min="793" max="793" width="11.42578125" customWidth="1"/>
    <col min="795" max="795" width="13.42578125" customWidth="1"/>
    <col min="797" max="797" width="14.42578125" customWidth="1"/>
    <col min="798" max="798" width="15.42578125" customWidth="1"/>
    <col min="799" max="800" width="12.42578125" customWidth="1"/>
    <col min="801" max="802" width="13" customWidth="1"/>
    <col min="1024" max="1024" width="2.42578125" customWidth="1"/>
    <col min="1025" max="1025" width="11" customWidth="1"/>
    <col min="1026" max="1026" width="20.5703125" customWidth="1"/>
    <col min="1027" max="1027" width="11" customWidth="1"/>
    <col min="1028" max="1028" width="13.42578125" customWidth="1"/>
    <col min="1029" max="1029" width="23.5703125" customWidth="1"/>
    <col min="1030" max="1030" width="30.5703125" customWidth="1"/>
    <col min="1031" max="1031" width="9" customWidth="1"/>
    <col min="1033" max="1033" width="42" customWidth="1"/>
    <col min="1034" max="1034" width="11.42578125" customWidth="1"/>
    <col min="1035" max="1035" width="12.42578125" customWidth="1"/>
    <col min="1036" max="1037" width="10.5703125" customWidth="1"/>
    <col min="1038" max="1042" width="16.42578125" customWidth="1"/>
    <col min="1043" max="1043" width="15.42578125" customWidth="1"/>
    <col min="1044" max="1044" width="13.42578125" customWidth="1"/>
    <col min="1045" max="1045" width="16.42578125" customWidth="1"/>
    <col min="1046" max="1047" width="11.42578125" customWidth="1"/>
    <col min="1048" max="1048" width="12.42578125" customWidth="1"/>
    <col min="1049" max="1049" width="11.42578125" customWidth="1"/>
    <col min="1051" max="1051" width="13.42578125" customWidth="1"/>
    <col min="1053" max="1053" width="14.42578125" customWidth="1"/>
    <col min="1054" max="1054" width="15.42578125" customWidth="1"/>
    <col min="1055" max="1056" width="12.42578125" customWidth="1"/>
    <col min="1057" max="1058" width="13" customWidth="1"/>
    <col min="1280" max="1280" width="2.42578125" customWidth="1"/>
    <col min="1281" max="1281" width="11" customWidth="1"/>
    <col min="1282" max="1282" width="20.5703125" customWidth="1"/>
    <col min="1283" max="1283" width="11" customWidth="1"/>
    <col min="1284" max="1284" width="13.42578125" customWidth="1"/>
    <col min="1285" max="1285" width="23.5703125" customWidth="1"/>
    <col min="1286" max="1286" width="30.5703125" customWidth="1"/>
    <col min="1287" max="1287" width="9" customWidth="1"/>
    <col min="1289" max="1289" width="42" customWidth="1"/>
    <col min="1290" max="1290" width="11.42578125" customWidth="1"/>
    <col min="1291" max="1291" width="12.42578125" customWidth="1"/>
    <col min="1292" max="1293" width="10.5703125" customWidth="1"/>
    <col min="1294" max="1298" width="16.42578125" customWidth="1"/>
    <col min="1299" max="1299" width="15.42578125" customWidth="1"/>
    <col min="1300" max="1300" width="13.42578125" customWidth="1"/>
    <col min="1301" max="1301" width="16.42578125" customWidth="1"/>
    <col min="1302" max="1303" width="11.42578125" customWidth="1"/>
    <col min="1304" max="1304" width="12.42578125" customWidth="1"/>
    <col min="1305" max="1305" width="11.42578125" customWidth="1"/>
    <col min="1307" max="1307" width="13.42578125" customWidth="1"/>
    <col min="1309" max="1309" width="14.42578125" customWidth="1"/>
    <col min="1310" max="1310" width="15.42578125" customWidth="1"/>
    <col min="1311" max="1312" width="12.42578125" customWidth="1"/>
    <col min="1313" max="1314" width="13" customWidth="1"/>
    <col min="1536" max="1536" width="2.42578125" customWidth="1"/>
    <col min="1537" max="1537" width="11" customWidth="1"/>
    <col min="1538" max="1538" width="20.5703125" customWidth="1"/>
    <col min="1539" max="1539" width="11" customWidth="1"/>
    <col min="1540" max="1540" width="13.42578125" customWidth="1"/>
    <col min="1541" max="1541" width="23.5703125" customWidth="1"/>
    <col min="1542" max="1542" width="30.5703125" customWidth="1"/>
    <col min="1543" max="1543" width="9" customWidth="1"/>
    <col min="1545" max="1545" width="42" customWidth="1"/>
    <col min="1546" max="1546" width="11.42578125" customWidth="1"/>
    <col min="1547" max="1547" width="12.42578125" customWidth="1"/>
    <col min="1548" max="1549" width="10.5703125" customWidth="1"/>
    <col min="1550" max="1554" width="16.42578125" customWidth="1"/>
    <col min="1555" max="1555" width="15.42578125" customWidth="1"/>
    <col min="1556" max="1556" width="13.42578125" customWidth="1"/>
    <col min="1557" max="1557" width="16.42578125" customWidth="1"/>
    <col min="1558" max="1559" width="11.42578125" customWidth="1"/>
    <col min="1560" max="1560" width="12.42578125" customWidth="1"/>
    <col min="1561" max="1561" width="11.42578125" customWidth="1"/>
    <col min="1563" max="1563" width="13.42578125" customWidth="1"/>
    <col min="1565" max="1565" width="14.42578125" customWidth="1"/>
    <col min="1566" max="1566" width="15.42578125" customWidth="1"/>
    <col min="1567" max="1568" width="12.42578125" customWidth="1"/>
    <col min="1569" max="1570" width="13" customWidth="1"/>
    <col min="1792" max="1792" width="2.42578125" customWidth="1"/>
    <col min="1793" max="1793" width="11" customWidth="1"/>
    <col min="1794" max="1794" width="20.5703125" customWidth="1"/>
    <col min="1795" max="1795" width="11" customWidth="1"/>
    <col min="1796" max="1796" width="13.42578125" customWidth="1"/>
    <col min="1797" max="1797" width="23.5703125" customWidth="1"/>
    <col min="1798" max="1798" width="30.5703125" customWidth="1"/>
    <col min="1799" max="1799" width="9" customWidth="1"/>
    <col min="1801" max="1801" width="42" customWidth="1"/>
    <col min="1802" max="1802" width="11.42578125" customWidth="1"/>
    <col min="1803" max="1803" width="12.42578125" customWidth="1"/>
    <col min="1804" max="1805" width="10.5703125" customWidth="1"/>
    <col min="1806" max="1810" width="16.42578125" customWidth="1"/>
    <col min="1811" max="1811" width="15.42578125" customWidth="1"/>
    <col min="1812" max="1812" width="13.42578125" customWidth="1"/>
    <col min="1813" max="1813" width="16.42578125" customWidth="1"/>
    <col min="1814" max="1815" width="11.42578125" customWidth="1"/>
    <col min="1816" max="1816" width="12.42578125" customWidth="1"/>
    <col min="1817" max="1817" width="11.42578125" customWidth="1"/>
    <col min="1819" max="1819" width="13.42578125" customWidth="1"/>
    <col min="1821" max="1821" width="14.42578125" customWidth="1"/>
    <col min="1822" max="1822" width="15.42578125" customWidth="1"/>
    <col min="1823" max="1824" width="12.42578125" customWidth="1"/>
    <col min="1825" max="1826" width="13" customWidth="1"/>
    <col min="2048" max="2048" width="2.42578125" customWidth="1"/>
    <col min="2049" max="2049" width="11" customWidth="1"/>
    <col min="2050" max="2050" width="20.5703125" customWidth="1"/>
    <col min="2051" max="2051" width="11" customWidth="1"/>
    <col min="2052" max="2052" width="13.42578125" customWidth="1"/>
    <col min="2053" max="2053" width="23.5703125" customWidth="1"/>
    <col min="2054" max="2054" width="30.5703125" customWidth="1"/>
    <col min="2055" max="2055" width="9" customWidth="1"/>
    <col min="2057" max="2057" width="42" customWidth="1"/>
    <col min="2058" max="2058" width="11.42578125" customWidth="1"/>
    <col min="2059" max="2059" width="12.42578125" customWidth="1"/>
    <col min="2060" max="2061" width="10.5703125" customWidth="1"/>
    <col min="2062" max="2066" width="16.42578125" customWidth="1"/>
    <col min="2067" max="2067" width="15.42578125" customWidth="1"/>
    <col min="2068" max="2068" width="13.42578125" customWidth="1"/>
    <col min="2069" max="2069" width="16.42578125" customWidth="1"/>
    <col min="2070" max="2071" width="11.42578125" customWidth="1"/>
    <col min="2072" max="2072" width="12.42578125" customWidth="1"/>
    <col min="2073" max="2073" width="11.42578125" customWidth="1"/>
    <col min="2075" max="2075" width="13.42578125" customWidth="1"/>
    <col min="2077" max="2077" width="14.42578125" customWidth="1"/>
    <col min="2078" max="2078" width="15.42578125" customWidth="1"/>
    <col min="2079" max="2080" width="12.42578125" customWidth="1"/>
    <col min="2081" max="2082" width="13" customWidth="1"/>
    <col min="2304" max="2304" width="2.42578125" customWidth="1"/>
    <col min="2305" max="2305" width="11" customWidth="1"/>
    <col min="2306" max="2306" width="20.5703125" customWidth="1"/>
    <col min="2307" max="2307" width="11" customWidth="1"/>
    <col min="2308" max="2308" width="13.42578125" customWidth="1"/>
    <col min="2309" max="2309" width="23.5703125" customWidth="1"/>
    <col min="2310" max="2310" width="30.5703125" customWidth="1"/>
    <col min="2311" max="2311" width="9" customWidth="1"/>
    <col min="2313" max="2313" width="42" customWidth="1"/>
    <col min="2314" max="2314" width="11.42578125" customWidth="1"/>
    <col min="2315" max="2315" width="12.42578125" customWidth="1"/>
    <col min="2316" max="2317" width="10.5703125" customWidth="1"/>
    <col min="2318" max="2322" width="16.42578125" customWidth="1"/>
    <col min="2323" max="2323" width="15.42578125" customWidth="1"/>
    <col min="2324" max="2324" width="13.42578125" customWidth="1"/>
    <col min="2325" max="2325" width="16.42578125" customWidth="1"/>
    <col min="2326" max="2327" width="11.42578125" customWidth="1"/>
    <col min="2328" max="2328" width="12.42578125" customWidth="1"/>
    <col min="2329" max="2329" width="11.42578125" customWidth="1"/>
    <col min="2331" max="2331" width="13.42578125" customWidth="1"/>
    <col min="2333" max="2333" width="14.42578125" customWidth="1"/>
    <col min="2334" max="2334" width="15.42578125" customWidth="1"/>
    <col min="2335" max="2336" width="12.42578125" customWidth="1"/>
    <col min="2337" max="2338" width="13" customWidth="1"/>
    <col min="2560" max="2560" width="2.42578125" customWidth="1"/>
    <col min="2561" max="2561" width="11" customWidth="1"/>
    <col min="2562" max="2562" width="20.5703125" customWidth="1"/>
    <col min="2563" max="2563" width="11" customWidth="1"/>
    <col min="2564" max="2564" width="13.42578125" customWidth="1"/>
    <col min="2565" max="2565" width="23.5703125" customWidth="1"/>
    <col min="2566" max="2566" width="30.5703125" customWidth="1"/>
    <col min="2567" max="2567" width="9" customWidth="1"/>
    <col min="2569" max="2569" width="42" customWidth="1"/>
    <col min="2570" max="2570" width="11.42578125" customWidth="1"/>
    <col min="2571" max="2571" width="12.42578125" customWidth="1"/>
    <col min="2572" max="2573" width="10.5703125" customWidth="1"/>
    <col min="2574" max="2578" width="16.42578125" customWidth="1"/>
    <col min="2579" max="2579" width="15.42578125" customWidth="1"/>
    <col min="2580" max="2580" width="13.42578125" customWidth="1"/>
    <col min="2581" max="2581" width="16.42578125" customWidth="1"/>
    <col min="2582" max="2583" width="11.42578125" customWidth="1"/>
    <col min="2584" max="2584" width="12.42578125" customWidth="1"/>
    <col min="2585" max="2585" width="11.42578125" customWidth="1"/>
    <col min="2587" max="2587" width="13.42578125" customWidth="1"/>
    <col min="2589" max="2589" width="14.42578125" customWidth="1"/>
    <col min="2590" max="2590" width="15.42578125" customWidth="1"/>
    <col min="2591" max="2592" width="12.42578125" customWidth="1"/>
    <col min="2593" max="2594" width="13" customWidth="1"/>
    <col min="2816" max="2816" width="2.42578125" customWidth="1"/>
    <col min="2817" max="2817" width="11" customWidth="1"/>
    <col min="2818" max="2818" width="20.5703125" customWidth="1"/>
    <col min="2819" max="2819" width="11" customWidth="1"/>
    <col min="2820" max="2820" width="13.42578125" customWidth="1"/>
    <col min="2821" max="2821" width="23.5703125" customWidth="1"/>
    <col min="2822" max="2822" width="30.5703125" customWidth="1"/>
    <col min="2823" max="2823" width="9" customWidth="1"/>
    <col min="2825" max="2825" width="42" customWidth="1"/>
    <col min="2826" max="2826" width="11.42578125" customWidth="1"/>
    <col min="2827" max="2827" width="12.42578125" customWidth="1"/>
    <col min="2828" max="2829" width="10.5703125" customWidth="1"/>
    <col min="2830" max="2834" width="16.42578125" customWidth="1"/>
    <col min="2835" max="2835" width="15.42578125" customWidth="1"/>
    <col min="2836" max="2836" width="13.42578125" customWidth="1"/>
    <col min="2837" max="2837" width="16.42578125" customWidth="1"/>
    <col min="2838" max="2839" width="11.42578125" customWidth="1"/>
    <col min="2840" max="2840" width="12.42578125" customWidth="1"/>
    <col min="2841" max="2841" width="11.42578125" customWidth="1"/>
    <col min="2843" max="2843" width="13.42578125" customWidth="1"/>
    <col min="2845" max="2845" width="14.42578125" customWidth="1"/>
    <col min="2846" max="2846" width="15.42578125" customWidth="1"/>
    <col min="2847" max="2848" width="12.42578125" customWidth="1"/>
    <col min="2849" max="2850" width="13" customWidth="1"/>
    <col min="3072" max="3072" width="2.42578125" customWidth="1"/>
    <col min="3073" max="3073" width="11" customWidth="1"/>
    <col min="3074" max="3074" width="20.5703125" customWidth="1"/>
    <col min="3075" max="3075" width="11" customWidth="1"/>
    <col min="3076" max="3076" width="13.42578125" customWidth="1"/>
    <col min="3077" max="3077" width="23.5703125" customWidth="1"/>
    <col min="3078" max="3078" width="30.5703125" customWidth="1"/>
    <col min="3079" max="3079" width="9" customWidth="1"/>
    <col min="3081" max="3081" width="42" customWidth="1"/>
    <col min="3082" max="3082" width="11.42578125" customWidth="1"/>
    <col min="3083" max="3083" width="12.42578125" customWidth="1"/>
    <col min="3084" max="3085" width="10.5703125" customWidth="1"/>
    <col min="3086" max="3090" width="16.42578125" customWidth="1"/>
    <col min="3091" max="3091" width="15.42578125" customWidth="1"/>
    <col min="3092" max="3092" width="13.42578125" customWidth="1"/>
    <col min="3093" max="3093" width="16.42578125" customWidth="1"/>
    <col min="3094" max="3095" width="11.42578125" customWidth="1"/>
    <col min="3096" max="3096" width="12.42578125" customWidth="1"/>
    <col min="3097" max="3097" width="11.42578125" customWidth="1"/>
    <col min="3099" max="3099" width="13.42578125" customWidth="1"/>
    <col min="3101" max="3101" width="14.42578125" customWidth="1"/>
    <col min="3102" max="3102" width="15.42578125" customWidth="1"/>
    <col min="3103" max="3104" width="12.42578125" customWidth="1"/>
    <col min="3105" max="3106" width="13" customWidth="1"/>
    <col min="3328" max="3328" width="2.42578125" customWidth="1"/>
    <col min="3329" max="3329" width="11" customWidth="1"/>
    <col min="3330" max="3330" width="20.5703125" customWidth="1"/>
    <col min="3331" max="3331" width="11" customWidth="1"/>
    <col min="3332" max="3332" width="13.42578125" customWidth="1"/>
    <col min="3333" max="3333" width="23.5703125" customWidth="1"/>
    <col min="3334" max="3334" width="30.5703125" customWidth="1"/>
    <col min="3335" max="3335" width="9" customWidth="1"/>
    <col min="3337" max="3337" width="42" customWidth="1"/>
    <col min="3338" max="3338" width="11.42578125" customWidth="1"/>
    <col min="3339" max="3339" width="12.42578125" customWidth="1"/>
    <col min="3340" max="3341" width="10.5703125" customWidth="1"/>
    <col min="3342" max="3346" width="16.42578125" customWidth="1"/>
    <col min="3347" max="3347" width="15.42578125" customWidth="1"/>
    <col min="3348" max="3348" width="13.42578125" customWidth="1"/>
    <col min="3349" max="3349" width="16.42578125" customWidth="1"/>
    <col min="3350" max="3351" width="11.42578125" customWidth="1"/>
    <col min="3352" max="3352" width="12.42578125" customWidth="1"/>
    <col min="3353" max="3353" width="11.42578125" customWidth="1"/>
    <col min="3355" max="3355" width="13.42578125" customWidth="1"/>
    <col min="3357" max="3357" width="14.42578125" customWidth="1"/>
    <col min="3358" max="3358" width="15.42578125" customWidth="1"/>
    <col min="3359" max="3360" width="12.42578125" customWidth="1"/>
    <col min="3361" max="3362" width="13" customWidth="1"/>
    <col min="3584" max="3584" width="2.42578125" customWidth="1"/>
    <col min="3585" max="3585" width="11" customWidth="1"/>
    <col min="3586" max="3586" width="20.5703125" customWidth="1"/>
    <col min="3587" max="3587" width="11" customWidth="1"/>
    <col min="3588" max="3588" width="13.42578125" customWidth="1"/>
    <col min="3589" max="3589" width="23.5703125" customWidth="1"/>
    <col min="3590" max="3590" width="30.5703125" customWidth="1"/>
    <col min="3591" max="3591" width="9" customWidth="1"/>
    <col min="3593" max="3593" width="42" customWidth="1"/>
    <col min="3594" max="3594" width="11.42578125" customWidth="1"/>
    <col min="3595" max="3595" width="12.42578125" customWidth="1"/>
    <col min="3596" max="3597" width="10.5703125" customWidth="1"/>
    <col min="3598" max="3602" width="16.42578125" customWidth="1"/>
    <col min="3603" max="3603" width="15.42578125" customWidth="1"/>
    <col min="3604" max="3604" width="13.42578125" customWidth="1"/>
    <col min="3605" max="3605" width="16.42578125" customWidth="1"/>
    <col min="3606" max="3607" width="11.42578125" customWidth="1"/>
    <col min="3608" max="3608" width="12.42578125" customWidth="1"/>
    <col min="3609" max="3609" width="11.42578125" customWidth="1"/>
    <col min="3611" max="3611" width="13.42578125" customWidth="1"/>
    <col min="3613" max="3613" width="14.42578125" customWidth="1"/>
    <col min="3614" max="3614" width="15.42578125" customWidth="1"/>
    <col min="3615" max="3616" width="12.42578125" customWidth="1"/>
    <col min="3617" max="3618" width="13" customWidth="1"/>
    <col min="3840" max="3840" width="2.42578125" customWidth="1"/>
    <col min="3841" max="3841" width="11" customWidth="1"/>
    <col min="3842" max="3842" width="20.5703125" customWidth="1"/>
    <col min="3843" max="3843" width="11" customWidth="1"/>
    <col min="3844" max="3844" width="13.42578125" customWidth="1"/>
    <col min="3845" max="3845" width="23.5703125" customWidth="1"/>
    <col min="3846" max="3846" width="30.5703125" customWidth="1"/>
    <col min="3847" max="3847" width="9" customWidth="1"/>
    <col min="3849" max="3849" width="42" customWidth="1"/>
    <col min="3850" max="3850" width="11.42578125" customWidth="1"/>
    <col min="3851" max="3851" width="12.42578125" customWidth="1"/>
    <col min="3852" max="3853" width="10.5703125" customWidth="1"/>
    <col min="3854" max="3858" width="16.42578125" customWidth="1"/>
    <col min="3859" max="3859" width="15.42578125" customWidth="1"/>
    <col min="3860" max="3860" width="13.42578125" customWidth="1"/>
    <col min="3861" max="3861" width="16.42578125" customWidth="1"/>
    <col min="3862" max="3863" width="11.42578125" customWidth="1"/>
    <col min="3864" max="3864" width="12.42578125" customWidth="1"/>
    <col min="3865" max="3865" width="11.42578125" customWidth="1"/>
    <col min="3867" max="3867" width="13.42578125" customWidth="1"/>
    <col min="3869" max="3869" width="14.42578125" customWidth="1"/>
    <col min="3870" max="3870" width="15.42578125" customWidth="1"/>
    <col min="3871" max="3872" width="12.42578125" customWidth="1"/>
    <col min="3873" max="3874" width="13" customWidth="1"/>
    <col min="4096" max="4096" width="2.42578125" customWidth="1"/>
    <col min="4097" max="4097" width="11" customWidth="1"/>
    <col min="4098" max="4098" width="20.5703125" customWidth="1"/>
    <col min="4099" max="4099" width="11" customWidth="1"/>
    <col min="4100" max="4100" width="13.42578125" customWidth="1"/>
    <col min="4101" max="4101" width="23.5703125" customWidth="1"/>
    <col min="4102" max="4102" width="30.5703125" customWidth="1"/>
    <col min="4103" max="4103" width="9" customWidth="1"/>
    <col min="4105" max="4105" width="42" customWidth="1"/>
    <col min="4106" max="4106" width="11.42578125" customWidth="1"/>
    <col min="4107" max="4107" width="12.42578125" customWidth="1"/>
    <col min="4108" max="4109" width="10.5703125" customWidth="1"/>
    <col min="4110" max="4114" width="16.42578125" customWidth="1"/>
    <col min="4115" max="4115" width="15.42578125" customWidth="1"/>
    <col min="4116" max="4116" width="13.42578125" customWidth="1"/>
    <col min="4117" max="4117" width="16.42578125" customWidth="1"/>
    <col min="4118" max="4119" width="11.42578125" customWidth="1"/>
    <col min="4120" max="4120" width="12.42578125" customWidth="1"/>
    <col min="4121" max="4121" width="11.42578125" customWidth="1"/>
    <col min="4123" max="4123" width="13.42578125" customWidth="1"/>
    <col min="4125" max="4125" width="14.42578125" customWidth="1"/>
    <col min="4126" max="4126" width="15.42578125" customWidth="1"/>
    <col min="4127" max="4128" width="12.42578125" customWidth="1"/>
    <col min="4129" max="4130" width="13" customWidth="1"/>
    <col min="4352" max="4352" width="2.42578125" customWidth="1"/>
    <col min="4353" max="4353" width="11" customWidth="1"/>
    <col min="4354" max="4354" width="20.5703125" customWidth="1"/>
    <col min="4355" max="4355" width="11" customWidth="1"/>
    <col min="4356" max="4356" width="13.42578125" customWidth="1"/>
    <col min="4357" max="4357" width="23.5703125" customWidth="1"/>
    <col min="4358" max="4358" width="30.5703125" customWidth="1"/>
    <col min="4359" max="4359" width="9" customWidth="1"/>
    <col min="4361" max="4361" width="42" customWidth="1"/>
    <col min="4362" max="4362" width="11.42578125" customWidth="1"/>
    <col min="4363" max="4363" width="12.42578125" customWidth="1"/>
    <col min="4364" max="4365" width="10.5703125" customWidth="1"/>
    <col min="4366" max="4370" width="16.42578125" customWidth="1"/>
    <col min="4371" max="4371" width="15.42578125" customWidth="1"/>
    <col min="4372" max="4372" width="13.42578125" customWidth="1"/>
    <col min="4373" max="4373" width="16.42578125" customWidth="1"/>
    <col min="4374" max="4375" width="11.42578125" customWidth="1"/>
    <col min="4376" max="4376" width="12.42578125" customWidth="1"/>
    <col min="4377" max="4377" width="11.42578125" customWidth="1"/>
    <col min="4379" max="4379" width="13.42578125" customWidth="1"/>
    <col min="4381" max="4381" width="14.42578125" customWidth="1"/>
    <col min="4382" max="4382" width="15.42578125" customWidth="1"/>
    <col min="4383" max="4384" width="12.42578125" customWidth="1"/>
    <col min="4385" max="4386" width="13" customWidth="1"/>
    <col min="4608" max="4608" width="2.42578125" customWidth="1"/>
    <col min="4609" max="4609" width="11" customWidth="1"/>
    <col min="4610" max="4610" width="20.5703125" customWidth="1"/>
    <col min="4611" max="4611" width="11" customWidth="1"/>
    <col min="4612" max="4612" width="13.42578125" customWidth="1"/>
    <col min="4613" max="4613" width="23.5703125" customWidth="1"/>
    <col min="4614" max="4614" width="30.5703125" customWidth="1"/>
    <col min="4615" max="4615" width="9" customWidth="1"/>
    <col min="4617" max="4617" width="42" customWidth="1"/>
    <col min="4618" max="4618" width="11.42578125" customWidth="1"/>
    <col min="4619" max="4619" width="12.42578125" customWidth="1"/>
    <col min="4620" max="4621" width="10.5703125" customWidth="1"/>
    <col min="4622" max="4626" width="16.42578125" customWidth="1"/>
    <col min="4627" max="4627" width="15.42578125" customWidth="1"/>
    <col min="4628" max="4628" width="13.42578125" customWidth="1"/>
    <col min="4629" max="4629" width="16.42578125" customWidth="1"/>
    <col min="4630" max="4631" width="11.42578125" customWidth="1"/>
    <col min="4632" max="4632" width="12.42578125" customWidth="1"/>
    <col min="4633" max="4633" width="11.42578125" customWidth="1"/>
    <col min="4635" max="4635" width="13.42578125" customWidth="1"/>
    <col min="4637" max="4637" width="14.42578125" customWidth="1"/>
    <col min="4638" max="4638" width="15.42578125" customWidth="1"/>
    <col min="4639" max="4640" width="12.42578125" customWidth="1"/>
    <col min="4641" max="4642" width="13" customWidth="1"/>
    <col min="4864" max="4864" width="2.42578125" customWidth="1"/>
    <col min="4865" max="4865" width="11" customWidth="1"/>
    <col min="4866" max="4866" width="20.5703125" customWidth="1"/>
    <col min="4867" max="4867" width="11" customWidth="1"/>
    <col min="4868" max="4868" width="13.42578125" customWidth="1"/>
    <col min="4869" max="4869" width="23.5703125" customWidth="1"/>
    <col min="4870" max="4870" width="30.5703125" customWidth="1"/>
    <col min="4871" max="4871" width="9" customWidth="1"/>
    <col min="4873" max="4873" width="42" customWidth="1"/>
    <col min="4874" max="4874" width="11.42578125" customWidth="1"/>
    <col min="4875" max="4875" width="12.42578125" customWidth="1"/>
    <col min="4876" max="4877" width="10.5703125" customWidth="1"/>
    <col min="4878" max="4882" width="16.42578125" customWidth="1"/>
    <col min="4883" max="4883" width="15.42578125" customWidth="1"/>
    <col min="4884" max="4884" width="13.42578125" customWidth="1"/>
    <col min="4885" max="4885" width="16.42578125" customWidth="1"/>
    <col min="4886" max="4887" width="11.42578125" customWidth="1"/>
    <col min="4888" max="4888" width="12.42578125" customWidth="1"/>
    <col min="4889" max="4889" width="11.42578125" customWidth="1"/>
    <col min="4891" max="4891" width="13.42578125" customWidth="1"/>
    <col min="4893" max="4893" width="14.42578125" customWidth="1"/>
    <col min="4894" max="4894" width="15.42578125" customWidth="1"/>
    <col min="4895" max="4896" width="12.42578125" customWidth="1"/>
    <col min="4897" max="4898" width="13" customWidth="1"/>
    <col min="5120" max="5120" width="2.42578125" customWidth="1"/>
    <col min="5121" max="5121" width="11" customWidth="1"/>
    <col min="5122" max="5122" width="20.5703125" customWidth="1"/>
    <col min="5123" max="5123" width="11" customWidth="1"/>
    <col min="5124" max="5124" width="13.42578125" customWidth="1"/>
    <col min="5125" max="5125" width="23.5703125" customWidth="1"/>
    <col min="5126" max="5126" width="30.5703125" customWidth="1"/>
    <col min="5127" max="5127" width="9" customWidth="1"/>
    <col min="5129" max="5129" width="42" customWidth="1"/>
    <col min="5130" max="5130" width="11.42578125" customWidth="1"/>
    <col min="5131" max="5131" width="12.42578125" customWidth="1"/>
    <col min="5132" max="5133" width="10.5703125" customWidth="1"/>
    <col min="5134" max="5138" width="16.42578125" customWidth="1"/>
    <col min="5139" max="5139" width="15.42578125" customWidth="1"/>
    <col min="5140" max="5140" width="13.42578125" customWidth="1"/>
    <col min="5141" max="5141" width="16.42578125" customWidth="1"/>
    <col min="5142" max="5143" width="11.42578125" customWidth="1"/>
    <col min="5144" max="5144" width="12.42578125" customWidth="1"/>
    <col min="5145" max="5145" width="11.42578125" customWidth="1"/>
    <col min="5147" max="5147" width="13.42578125" customWidth="1"/>
    <col min="5149" max="5149" width="14.42578125" customWidth="1"/>
    <col min="5150" max="5150" width="15.42578125" customWidth="1"/>
    <col min="5151" max="5152" width="12.42578125" customWidth="1"/>
    <col min="5153" max="5154" width="13" customWidth="1"/>
    <col min="5376" max="5376" width="2.42578125" customWidth="1"/>
    <col min="5377" max="5377" width="11" customWidth="1"/>
    <col min="5378" max="5378" width="20.5703125" customWidth="1"/>
    <col min="5379" max="5379" width="11" customWidth="1"/>
    <col min="5380" max="5380" width="13.42578125" customWidth="1"/>
    <col min="5381" max="5381" width="23.5703125" customWidth="1"/>
    <col min="5382" max="5382" width="30.5703125" customWidth="1"/>
    <col min="5383" max="5383" width="9" customWidth="1"/>
    <col min="5385" max="5385" width="42" customWidth="1"/>
    <col min="5386" max="5386" width="11.42578125" customWidth="1"/>
    <col min="5387" max="5387" width="12.42578125" customWidth="1"/>
    <col min="5388" max="5389" width="10.5703125" customWidth="1"/>
    <col min="5390" max="5394" width="16.42578125" customWidth="1"/>
    <col min="5395" max="5395" width="15.42578125" customWidth="1"/>
    <col min="5396" max="5396" width="13.42578125" customWidth="1"/>
    <col min="5397" max="5397" width="16.42578125" customWidth="1"/>
    <col min="5398" max="5399" width="11.42578125" customWidth="1"/>
    <col min="5400" max="5400" width="12.42578125" customWidth="1"/>
    <col min="5401" max="5401" width="11.42578125" customWidth="1"/>
    <col min="5403" max="5403" width="13.42578125" customWidth="1"/>
    <col min="5405" max="5405" width="14.42578125" customWidth="1"/>
    <col min="5406" max="5406" width="15.42578125" customWidth="1"/>
    <col min="5407" max="5408" width="12.42578125" customWidth="1"/>
    <col min="5409" max="5410" width="13" customWidth="1"/>
    <col min="5632" max="5632" width="2.42578125" customWidth="1"/>
    <col min="5633" max="5633" width="11" customWidth="1"/>
    <col min="5634" max="5634" width="20.5703125" customWidth="1"/>
    <col min="5635" max="5635" width="11" customWidth="1"/>
    <col min="5636" max="5636" width="13.42578125" customWidth="1"/>
    <col min="5637" max="5637" width="23.5703125" customWidth="1"/>
    <col min="5638" max="5638" width="30.5703125" customWidth="1"/>
    <col min="5639" max="5639" width="9" customWidth="1"/>
    <col min="5641" max="5641" width="42" customWidth="1"/>
    <col min="5642" max="5642" width="11.42578125" customWidth="1"/>
    <col min="5643" max="5643" width="12.42578125" customWidth="1"/>
    <col min="5644" max="5645" width="10.5703125" customWidth="1"/>
    <col min="5646" max="5650" width="16.42578125" customWidth="1"/>
    <col min="5651" max="5651" width="15.42578125" customWidth="1"/>
    <col min="5652" max="5652" width="13.42578125" customWidth="1"/>
    <col min="5653" max="5653" width="16.42578125" customWidth="1"/>
    <col min="5654" max="5655" width="11.42578125" customWidth="1"/>
    <col min="5656" max="5656" width="12.42578125" customWidth="1"/>
    <col min="5657" max="5657" width="11.42578125" customWidth="1"/>
    <col min="5659" max="5659" width="13.42578125" customWidth="1"/>
    <col min="5661" max="5661" width="14.42578125" customWidth="1"/>
    <col min="5662" max="5662" width="15.42578125" customWidth="1"/>
    <col min="5663" max="5664" width="12.42578125" customWidth="1"/>
    <col min="5665" max="5666" width="13" customWidth="1"/>
    <col min="5888" max="5888" width="2.42578125" customWidth="1"/>
    <col min="5889" max="5889" width="11" customWidth="1"/>
    <col min="5890" max="5890" width="20.5703125" customWidth="1"/>
    <col min="5891" max="5891" width="11" customWidth="1"/>
    <col min="5892" max="5892" width="13.42578125" customWidth="1"/>
    <col min="5893" max="5893" width="23.5703125" customWidth="1"/>
    <col min="5894" max="5894" width="30.5703125" customWidth="1"/>
    <col min="5895" max="5895" width="9" customWidth="1"/>
    <col min="5897" max="5897" width="42" customWidth="1"/>
    <col min="5898" max="5898" width="11.42578125" customWidth="1"/>
    <col min="5899" max="5899" width="12.42578125" customWidth="1"/>
    <col min="5900" max="5901" width="10.5703125" customWidth="1"/>
    <col min="5902" max="5906" width="16.42578125" customWidth="1"/>
    <col min="5907" max="5907" width="15.42578125" customWidth="1"/>
    <col min="5908" max="5908" width="13.42578125" customWidth="1"/>
    <col min="5909" max="5909" width="16.42578125" customWidth="1"/>
    <col min="5910" max="5911" width="11.42578125" customWidth="1"/>
    <col min="5912" max="5912" width="12.42578125" customWidth="1"/>
    <col min="5913" max="5913" width="11.42578125" customWidth="1"/>
    <col min="5915" max="5915" width="13.42578125" customWidth="1"/>
    <col min="5917" max="5917" width="14.42578125" customWidth="1"/>
    <col min="5918" max="5918" width="15.42578125" customWidth="1"/>
    <col min="5919" max="5920" width="12.42578125" customWidth="1"/>
    <col min="5921" max="5922" width="13" customWidth="1"/>
    <col min="6144" max="6144" width="2.42578125" customWidth="1"/>
    <col min="6145" max="6145" width="11" customWidth="1"/>
    <col min="6146" max="6146" width="20.5703125" customWidth="1"/>
    <col min="6147" max="6147" width="11" customWidth="1"/>
    <col min="6148" max="6148" width="13.42578125" customWidth="1"/>
    <col min="6149" max="6149" width="23.5703125" customWidth="1"/>
    <col min="6150" max="6150" width="30.5703125" customWidth="1"/>
    <col min="6151" max="6151" width="9" customWidth="1"/>
    <col min="6153" max="6153" width="42" customWidth="1"/>
    <col min="6154" max="6154" width="11.42578125" customWidth="1"/>
    <col min="6155" max="6155" width="12.42578125" customWidth="1"/>
    <col min="6156" max="6157" width="10.5703125" customWidth="1"/>
    <col min="6158" max="6162" width="16.42578125" customWidth="1"/>
    <col min="6163" max="6163" width="15.42578125" customWidth="1"/>
    <col min="6164" max="6164" width="13.42578125" customWidth="1"/>
    <col min="6165" max="6165" width="16.42578125" customWidth="1"/>
    <col min="6166" max="6167" width="11.42578125" customWidth="1"/>
    <col min="6168" max="6168" width="12.42578125" customWidth="1"/>
    <col min="6169" max="6169" width="11.42578125" customWidth="1"/>
    <col min="6171" max="6171" width="13.42578125" customWidth="1"/>
    <col min="6173" max="6173" width="14.42578125" customWidth="1"/>
    <col min="6174" max="6174" width="15.42578125" customWidth="1"/>
    <col min="6175" max="6176" width="12.42578125" customWidth="1"/>
    <col min="6177" max="6178" width="13" customWidth="1"/>
    <col min="6400" max="6400" width="2.42578125" customWidth="1"/>
    <col min="6401" max="6401" width="11" customWidth="1"/>
    <col min="6402" max="6402" width="20.5703125" customWidth="1"/>
    <col min="6403" max="6403" width="11" customWidth="1"/>
    <col min="6404" max="6404" width="13.42578125" customWidth="1"/>
    <col min="6405" max="6405" width="23.5703125" customWidth="1"/>
    <col min="6406" max="6406" width="30.5703125" customWidth="1"/>
    <col min="6407" max="6407" width="9" customWidth="1"/>
    <col min="6409" max="6409" width="42" customWidth="1"/>
    <col min="6410" max="6410" width="11.42578125" customWidth="1"/>
    <col min="6411" max="6411" width="12.42578125" customWidth="1"/>
    <col min="6412" max="6413" width="10.5703125" customWidth="1"/>
    <col min="6414" max="6418" width="16.42578125" customWidth="1"/>
    <col min="6419" max="6419" width="15.42578125" customWidth="1"/>
    <col min="6420" max="6420" width="13.42578125" customWidth="1"/>
    <col min="6421" max="6421" width="16.42578125" customWidth="1"/>
    <col min="6422" max="6423" width="11.42578125" customWidth="1"/>
    <col min="6424" max="6424" width="12.42578125" customWidth="1"/>
    <col min="6425" max="6425" width="11.42578125" customWidth="1"/>
    <col min="6427" max="6427" width="13.42578125" customWidth="1"/>
    <col min="6429" max="6429" width="14.42578125" customWidth="1"/>
    <col min="6430" max="6430" width="15.42578125" customWidth="1"/>
    <col min="6431" max="6432" width="12.42578125" customWidth="1"/>
    <col min="6433" max="6434" width="13" customWidth="1"/>
    <col min="6656" max="6656" width="2.42578125" customWidth="1"/>
    <col min="6657" max="6657" width="11" customWidth="1"/>
    <col min="6658" max="6658" width="20.5703125" customWidth="1"/>
    <col min="6659" max="6659" width="11" customWidth="1"/>
    <col min="6660" max="6660" width="13.42578125" customWidth="1"/>
    <col min="6661" max="6661" width="23.5703125" customWidth="1"/>
    <col min="6662" max="6662" width="30.5703125" customWidth="1"/>
    <col min="6663" max="6663" width="9" customWidth="1"/>
    <col min="6665" max="6665" width="42" customWidth="1"/>
    <col min="6666" max="6666" width="11.42578125" customWidth="1"/>
    <col min="6667" max="6667" width="12.42578125" customWidth="1"/>
    <col min="6668" max="6669" width="10.5703125" customWidth="1"/>
    <col min="6670" max="6674" width="16.42578125" customWidth="1"/>
    <col min="6675" max="6675" width="15.42578125" customWidth="1"/>
    <col min="6676" max="6676" width="13.42578125" customWidth="1"/>
    <col min="6677" max="6677" width="16.42578125" customWidth="1"/>
    <col min="6678" max="6679" width="11.42578125" customWidth="1"/>
    <col min="6680" max="6680" width="12.42578125" customWidth="1"/>
    <col min="6681" max="6681" width="11.42578125" customWidth="1"/>
    <col min="6683" max="6683" width="13.42578125" customWidth="1"/>
    <col min="6685" max="6685" width="14.42578125" customWidth="1"/>
    <col min="6686" max="6686" width="15.42578125" customWidth="1"/>
    <col min="6687" max="6688" width="12.42578125" customWidth="1"/>
    <col min="6689" max="6690" width="13" customWidth="1"/>
    <col min="6912" max="6912" width="2.42578125" customWidth="1"/>
    <col min="6913" max="6913" width="11" customWidth="1"/>
    <col min="6914" max="6914" width="20.5703125" customWidth="1"/>
    <col min="6915" max="6915" width="11" customWidth="1"/>
    <col min="6916" max="6916" width="13.42578125" customWidth="1"/>
    <col min="6917" max="6917" width="23.5703125" customWidth="1"/>
    <col min="6918" max="6918" width="30.5703125" customWidth="1"/>
    <col min="6919" max="6919" width="9" customWidth="1"/>
    <col min="6921" max="6921" width="42" customWidth="1"/>
    <col min="6922" max="6922" width="11.42578125" customWidth="1"/>
    <col min="6923" max="6923" width="12.42578125" customWidth="1"/>
    <col min="6924" max="6925" width="10.5703125" customWidth="1"/>
    <col min="6926" max="6930" width="16.42578125" customWidth="1"/>
    <col min="6931" max="6931" width="15.42578125" customWidth="1"/>
    <col min="6932" max="6932" width="13.42578125" customWidth="1"/>
    <col min="6933" max="6933" width="16.42578125" customWidth="1"/>
    <col min="6934" max="6935" width="11.42578125" customWidth="1"/>
    <col min="6936" max="6936" width="12.42578125" customWidth="1"/>
    <col min="6937" max="6937" width="11.42578125" customWidth="1"/>
    <col min="6939" max="6939" width="13.42578125" customWidth="1"/>
    <col min="6941" max="6941" width="14.42578125" customWidth="1"/>
    <col min="6942" max="6942" width="15.42578125" customWidth="1"/>
    <col min="6943" max="6944" width="12.42578125" customWidth="1"/>
    <col min="6945" max="6946" width="13" customWidth="1"/>
    <col min="7168" max="7168" width="2.42578125" customWidth="1"/>
    <col min="7169" max="7169" width="11" customWidth="1"/>
    <col min="7170" max="7170" width="20.5703125" customWidth="1"/>
    <col min="7171" max="7171" width="11" customWidth="1"/>
    <col min="7172" max="7172" width="13.42578125" customWidth="1"/>
    <col min="7173" max="7173" width="23.5703125" customWidth="1"/>
    <col min="7174" max="7174" width="30.5703125" customWidth="1"/>
    <col min="7175" max="7175" width="9" customWidth="1"/>
    <col min="7177" max="7177" width="42" customWidth="1"/>
    <col min="7178" max="7178" width="11.42578125" customWidth="1"/>
    <col min="7179" max="7179" width="12.42578125" customWidth="1"/>
    <col min="7180" max="7181" width="10.5703125" customWidth="1"/>
    <col min="7182" max="7186" width="16.42578125" customWidth="1"/>
    <col min="7187" max="7187" width="15.42578125" customWidth="1"/>
    <col min="7188" max="7188" width="13.42578125" customWidth="1"/>
    <col min="7189" max="7189" width="16.42578125" customWidth="1"/>
    <col min="7190" max="7191" width="11.42578125" customWidth="1"/>
    <col min="7192" max="7192" width="12.42578125" customWidth="1"/>
    <col min="7193" max="7193" width="11.42578125" customWidth="1"/>
    <col min="7195" max="7195" width="13.42578125" customWidth="1"/>
    <col min="7197" max="7197" width="14.42578125" customWidth="1"/>
    <col min="7198" max="7198" width="15.42578125" customWidth="1"/>
    <col min="7199" max="7200" width="12.42578125" customWidth="1"/>
    <col min="7201" max="7202" width="13" customWidth="1"/>
    <col min="7424" max="7424" width="2.42578125" customWidth="1"/>
    <col min="7425" max="7425" width="11" customWidth="1"/>
    <col min="7426" max="7426" width="20.5703125" customWidth="1"/>
    <col min="7427" max="7427" width="11" customWidth="1"/>
    <col min="7428" max="7428" width="13.42578125" customWidth="1"/>
    <col min="7429" max="7429" width="23.5703125" customWidth="1"/>
    <col min="7430" max="7430" width="30.5703125" customWidth="1"/>
    <col min="7431" max="7431" width="9" customWidth="1"/>
    <col min="7433" max="7433" width="42" customWidth="1"/>
    <col min="7434" max="7434" width="11.42578125" customWidth="1"/>
    <col min="7435" max="7435" width="12.42578125" customWidth="1"/>
    <col min="7436" max="7437" width="10.5703125" customWidth="1"/>
    <col min="7438" max="7442" width="16.42578125" customWidth="1"/>
    <col min="7443" max="7443" width="15.42578125" customWidth="1"/>
    <col min="7444" max="7444" width="13.42578125" customWidth="1"/>
    <col min="7445" max="7445" width="16.42578125" customWidth="1"/>
    <col min="7446" max="7447" width="11.42578125" customWidth="1"/>
    <col min="7448" max="7448" width="12.42578125" customWidth="1"/>
    <col min="7449" max="7449" width="11.42578125" customWidth="1"/>
    <col min="7451" max="7451" width="13.42578125" customWidth="1"/>
    <col min="7453" max="7453" width="14.42578125" customWidth="1"/>
    <col min="7454" max="7454" width="15.42578125" customWidth="1"/>
    <col min="7455" max="7456" width="12.42578125" customWidth="1"/>
    <col min="7457" max="7458" width="13" customWidth="1"/>
    <col min="7680" max="7680" width="2.42578125" customWidth="1"/>
    <col min="7681" max="7681" width="11" customWidth="1"/>
    <col min="7682" max="7682" width="20.5703125" customWidth="1"/>
    <col min="7683" max="7683" width="11" customWidth="1"/>
    <col min="7684" max="7684" width="13.42578125" customWidth="1"/>
    <col min="7685" max="7685" width="23.5703125" customWidth="1"/>
    <col min="7686" max="7686" width="30.5703125" customWidth="1"/>
    <col min="7687" max="7687" width="9" customWidth="1"/>
    <col min="7689" max="7689" width="42" customWidth="1"/>
    <col min="7690" max="7690" width="11.42578125" customWidth="1"/>
    <col min="7691" max="7691" width="12.42578125" customWidth="1"/>
    <col min="7692" max="7693" width="10.5703125" customWidth="1"/>
    <col min="7694" max="7698" width="16.42578125" customWidth="1"/>
    <col min="7699" max="7699" width="15.42578125" customWidth="1"/>
    <col min="7700" max="7700" width="13.42578125" customWidth="1"/>
    <col min="7701" max="7701" width="16.42578125" customWidth="1"/>
    <col min="7702" max="7703" width="11.42578125" customWidth="1"/>
    <col min="7704" max="7704" width="12.42578125" customWidth="1"/>
    <col min="7705" max="7705" width="11.42578125" customWidth="1"/>
    <col min="7707" max="7707" width="13.42578125" customWidth="1"/>
    <col min="7709" max="7709" width="14.42578125" customWidth="1"/>
    <col min="7710" max="7710" width="15.42578125" customWidth="1"/>
    <col min="7711" max="7712" width="12.42578125" customWidth="1"/>
    <col min="7713" max="7714" width="13" customWidth="1"/>
    <col min="7936" max="7936" width="2.42578125" customWidth="1"/>
    <col min="7937" max="7937" width="11" customWidth="1"/>
    <col min="7938" max="7938" width="20.5703125" customWidth="1"/>
    <col min="7939" max="7939" width="11" customWidth="1"/>
    <col min="7940" max="7940" width="13.42578125" customWidth="1"/>
    <col min="7941" max="7941" width="23.5703125" customWidth="1"/>
    <col min="7942" max="7942" width="30.5703125" customWidth="1"/>
    <col min="7943" max="7943" width="9" customWidth="1"/>
    <col min="7945" max="7945" width="42" customWidth="1"/>
    <col min="7946" max="7946" width="11.42578125" customWidth="1"/>
    <col min="7947" max="7947" width="12.42578125" customWidth="1"/>
    <col min="7948" max="7949" width="10.5703125" customWidth="1"/>
    <col min="7950" max="7954" width="16.42578125" customWidth="1"/>
    <col min="7955" max="7955" width="15.42578125" customWidth="1"/>
    <col min="7956" max="7956" width="13.42578125" customWidth="1"/>
    <col min="7957" max="7957" width="16.42578125" customWidth="1"/>
    <col min="7958" max="7959" width="11.42578125" customWidth="1"/>
    <col min="7960" max="7960" width="12.42578125" customWidth="1"/>
    <col min="7961" max="7961" width="11.42578125" customWidth="1"/>
    <col min="7963" max="7963" width="13.42578125" customWidth="1"/>
    <col min="7965" max="7965" width="14.42578125" customWidth="1"/>
    <col min="7966" max="7966" width="15.42578125" customWidth="1"/>
    <col min="7967" max="7968" width="12.42578125" customWidth="1"/>
    <col min="7969" max="7970" width="13" customWidth="1"/>
    <col min="8192" max="8192" width="2.42578125" customWidth="1"/>
    <col min="8193" max="8193" width="11" customWidth="1"/>
    <col min="8194" max="8194" width="20.5703125" customWidth="1"/>
    <col min="8195" max="8195" width="11" customWidth="1"/>
    <col min="8196" max="8196" width="13.42578125" customWidth="1"/>
    <col min="8197" max="8197" width="23.5703125" customWidth="1"/>
    <col min="8198" max="8198" width="30.5703125" customWidth="1"/>
    <col min="8199" max="8199" width="9" customWidth="1"/>
    <col min="8201" max="8201" width="42" customWidth="1"/>
    <col min="8202" max="8202" width="11.42578125" customWidth="1"/>
    <col min="8203" max="8203" width="12.42578125" customWidth="1"/>
    <col min="8204" max="8205" width="10.5703125" customWidth="1"/>
    <col min="8206" max="8210" width="16.42578125" customWidth="1"/>
    <col min="8211" max="8211" width="15.42578125" customWidth="1"/>
    <col min="8212" max="8212" width="13.42578125" customWidth="1"/>
    <col min="8213" max="8213" width="16.42578125" customWidth="1"/>
    <col min="8214" max="8215" width="11.42578125" customWidth="1"/>
    <col min="8216" max="8216" width="12.42578125" customWidth="1"/>
    <col min="8217" max="8217" width="11.42578125" customWidth="1"/>
    <col min="8219" max="8219" width="13.42578125" customWidth="1"/>
    <col min="8221" max="8221" width="14.42578125" customWidth="1"/>
    <col min="8222" max="8222" width="15.42578125" customWidth="1"/>
    <col min="8223" max="8224" width="12.42578125" customWidth="1"/>
    <col min="8225" max="8226" width="13" customWidth="1"/>
    <col min="8448" max="8448" width="2.42578125" customWidth="1"/>
    <col min="8449" max="8449" width="11" customWidth="1"/>
    <col min="8450" max="8450" width="20.5703125" customWidth="1"/>
    <col min="8451" max="8451" width="11" customWidth="1"/>
    <col min="8452" max="8452" width="13.42578125" customWidth="1"/>
    <col min="8453" max="8453" width="23.5703125" customWidth="1"/>
    <col min="8454" max="8454" width="30.5703125" customWidth="1"/>
    <col min="8455" max="8455" width="9" customWidth="1"/>
    <col min="8457" max="8457" width="42" customWidth="1"/>
    <col min="8458" max="8458" width="11.42578125" customWidth="1"/>
    <col min="8459" max="8459" width="12.42578125" customWidth="1"/>
    <col min="8460" max="8461" width="10.5703125" customWidth="1"/>
    <col min="8462" max="8466" width="16.42578125" customWidth="1"/>
    <col min="8467" max="8467" width="15.42578125" customWidth="1"/>
    <col min="8468" max="8468" width="13.42578125" customWidth="1"/>
    <col min="8469" max="8469" width="16.42578125" customWidth="1"/>
    <col min="8470" max="8471" width="11.42578125" customWidth="1"/>
    <col min="8472" max="8472" width="12.42578125" customWidth="1"/>
    <col min="8473" max="8473" width="11.42578125" customWidth="1"/>
    <col min="8475" max="8475" width="13.42578125" customWidth="1"/>
    <col min="8477" max="8477" width="14.42578125" customWidth="1"/>
    <col min="8478" max="8478" width="15.42578125" customWidth="1"/>
    <col min="8479" max="8480" width="12.42578125" customWidth="1"/>
    <col min="8481" max="8482" width="13" customWidth="1"/>
    <col min="8704" max="8704" width="2.42578125" customWidth="1"/>
    <col min="8705" max="8705" width="11" customWidth="1"/>
    <col min="8706" max="8706" width="20.5703125" customWidth="1"/>
    <col min="8707" max="8707" width="11" customWidth="1"/>
    <col min="8708" max="8708" width="13.42578125" customWidth="1"/>
    <col min="8709" max="8709" width="23.5703125" customWidth="1"/>
    <col min="8710" max="8710" width="30.5703125" customWidth="1"/>
    <col min="8711" max="8711" width="9" customWidth="1"/>
    <col min="8713" max="8713" width="42" customWidth="1"/>
    <col min="8714" max="8714" width="11.42578125" customWidth="1"/>
    <col min="8715" max="8715" width="12.42578125" customWidth="1"/>
    <col min="8716" max="8717" width="10.5703125" customWidth="1"/>
    <col min="8718" max="8722" width="16.42578125" customWidth="1"/>
    <col min="8723" max="8723" width="15.42578125" customWidth="1"/>
    <col min="8724" max="8724" width="13.42578125" customWidth="1"/>
    <col min="8725" max="8725" width="16.42578125" customWidth="1"/>
    <col min="8726" max="8727" width="11.42578125" customWidth="1"/>
    <col min="8728" max="8728" width="12.42578125" customWidth="1"/>
    <col min="8729" max="8729" width="11.42578125" customWidth="1"/>
    <col min="8731" max="8731" width="13.42578125" customWidth="1"/>
    <col min="8733" max="8733" width="14.42578125" customWidth="1"/>
    <col min="8734" max="8734" width="15.42578125" customWidth="1"/>
    <col min="8735" max="8736" width="12.42578125" customWidth="1"/>
    <col min="8737" max="8738" width="13" customWidth="1"/>
    <col min="8960" max="8960" width="2.42578125" customWidth="1"/>
    <col min="8961" max="8961" width="11" customWidth="1"/>
    <col min="8962" max="8962" width="20.5703125" customWidth="1"/>
    <col min="8963" max="8963" width="11" customWidth="1"/>
    <col min="8964" max="8964" width="13.42578125" customWidth="1"/>
    <col min="8965" max="8965" width="23.5703125" customWidth="1"/>
    <col min="8966" max="8966" width="30.5703125" customWidth="1"/>
    <col min="8967" max="8967" width="9" customWidth="1"/>
    <col min="8969" max="8969" width="42" customWidth="1"/>
    <col min="8970" max="8970" width="11.42578125" customWidth="1"/>
    <col min="8971" max="8971" width="12.42578125" customWidth="1"/>
    <col min="8972" max="8973" width="10.5703125" customWidth="1"/>
    <col min="8974" max="8978" width="16.42578125" customWidth="1"/>
    <col min="8979" max="8979" width="15.42578125" customWidth="1"/>
    <col min="8980" max="8980" width="13.42578125" customWidth="1"/>
    <col min="8981" max="8981" width="16.42578125" customWidth="1"/>
    <col min="8982" max="8983" width="11.42578125" customWidth="1"/>
    <col min="8984" max="8984" width="12.42578125" customWidth="1"/>
    <col min="8985" max="8985" width="11.42578125" customWidth="1"/>
    <col min="8987" max="8987" width="13.42578125" customWidth="1"/>
    <col min="8989" max="8989" width="14.42578125" customWidth="1"/>
    <col min="8990" max="8990" width="15.42578125" customWidth="1"/>
    <col min="8991" max="8992" width="12.42578125" customWidth="1"/>
    <col min="8993" max="8994" width="13" customWidth="1"/>
    <col min="9216" max="9216" width="2.42578125" customWidth="1"/>
    <col min="9217" max="9217" width="11" customWidth="1"/>
    <col min="9218" max="9218" width="20.5703125" customWidth="1"/>
    <col min="9219" max="9219" width="11" customWidth="1"/>
    <col min="9220" max="9220" width="13.42578125" customWidth="1"/>
    <col min="9221" max="9221" width="23.5703125" customWidth="1"/>
    <col min="9222" max="9222" width="30.5703125" customWidth="1"/>
    <col min="9223" max="9223" width="9" customWidth="1"/>
    <col min="9225" max="9225" width="42" customWidth="1"/>
    <col min="9226" max="9226" width="11.42578125" customWidth="1"/>
    <col min="9227" max="9227" width="12.42578125" customWidth="1"/>
    <col min="9228" max="9229" width="10.5703125" customWidth="1"/>
    <col min="9230" max="9234" width="16.42578125" customWidth="1"/>
    <col min="9235" max="9235" width="15.42578125" customWidth="1"/>
    <col min="9236" max="9236" width="13.42578125" customWidth="1"/>
    <col min="9237" max="9237" width="16.42578125" customWidth="1"/>
    <col min="9238" max="9239" width="11.42578125" customWidth="1"/>
    <col min="9240" max="9240" width="12.42578125" customWidth="1"/>
    <col min="9241" max="9241" width="11.42578125" customWidth="1"/>
    <col min="9243" max="9243" width="13.42578125" customWidth="1"/>
    <col min="9245" max="9245" width="14.42578125" customWidth="1"/>
    <col min="9246" max="9246" width="15.42578125" customWidth="1"/>
    <col min="9247" max="9248" width="12.42578125" customWidth="1"/>
    <col min="9249" max="9250" width="13" customWidth="1"/>
    <col min="9472" max="9472" width="2.42578125" customWidth="1"/>
    <col min="9473" max="9473" width="11" customWidth="1"/>
    <col min="9474" max="9474" width="20.5703125" customWidth="1"/>
    <col min="9475" max="9475" width="11" customWidth="1"/>
    <col min="9476" max="9476" width="13.42578125" customWidth="1"/>
    <col min="9477" max="9477" width="23.5703125" customWidth="1"/>
    <col min="9478" max="9478" width="30.5703125" customWidth="1"/>
    <col min="9479" max="9479" width="9" customWidth="1"/>
    <col min="9481" max="9481" width="42" customWidth="1"/>
    <col min="9482" max="9482" width="11.42578125" customWidth="1"/>
    <col min="9483" max="9483" width="12.42578125" customWidth="1"/>
    <col min="9484" max="9485" width="10.5703125" customWidth="1"/>
    <col min="9486" max="9490" width="16.42578125" customWidth="1"/>
    <col min="9491" max="9491" width="15.42578125" customWidth="1"/>
    <col min="9492" max="9492" width="13.42578125" customWidth="1"/>
    <col min="9493" max="9493" width="16.42578125" customWidth="1"/>
    <col min="9494" max="9495" width="11.42578125" customWidth="1"/>
    <col min="9496" max="9496" width="12.42578125" customWidth="1"/>
    <col min="9497" max="9497" width="11.42578125" customWidth="1"/>
    <col min="9499" max="9499" width="13.42578125" customWidth="1"/>
    <col min="9501" max="9501" width="14.42578125" customWidth="1"/>
    <col min="9502" max="9502" width="15.42578125" customWidth="1"/>
    <col min="9503" max="9504" width="12.42578125" customWidth="1"/>
    <col min="9505" max="9506" width="13" customWidth="1"/>
    <col min="9728" max="9728" width="2.42578125" customWidth="1"/>
    <col min="9729" max="9729" width="11" customWidth="1"/>
    <col min="9730" max="9730" width="20.5703125" customWidth="1"/>
    <col min="9731" max="9731" width="11" customWidth="1"/>
    <col min="9732" max="9732" width="13.42578125" customWidth="1"/>
    <col min="9733" max="9733" width="23.5703125" customWidth="1"/>
    <col min="9734" max="9734" width="30.5703125" customWidth="1"/>
    <col min="9735" max="9735" width="9" customWidth="1"/>
    <col min="9737" max="9737" width="42" customWidth="1"/>
    <col min="9738" max="9738" width="11.42578125" customWidth="1"/>
    <col min="9739" max="9739" width="12.42578125" customWidth="1"/>
    <col min="9740" max="9741" width="10.5703125" customWidth="1"/>
    <col min="9742" max="9746" width="16.42578125" customWidth="1"/>
    <col min="9747" max="9747" width="15.42578125" customWidth="1"/>
    <col min="9748" max="9748" width="13.42578125" customWidth="1"/>
    <col min="9749" max="9749" width="16.42578125" customWidth="1"/>
    <col min="9750" max="9751" width="11.42578125" customWidth="1"/>
    <col min="9752" max="9752" width="12.42578125" customWidth="1"/>
    <col min="9753" max="9753" width="11.42578125" customWidth="1"/>
    <col min="9755" max="9755" width="13.42578125" customWidth="1"/>
    <col min="9757" max="9757" width="14.42578125" customWidth="1"/>
    <col min="9758" max="9758" width="15.42578125" customWidth="1"/>
    <col min="9759" max="9760" width="12.42578125" customWidth="1"/>
    <col min="9761" max="9762" width="13" customWidth="1"/>
    <col min="9984" max="9984" width="2.42578125" customWidth="1"/>
    <col min="9985" max="9985" width="11" customWidth="1"/>
    <col min="9986" max="9986" width="20.5703125" customWidth="1"/>
    <col min="9987" max="9987" width="11" customWidth="1"/>
    <col min="9988" max="9988" width="13.42578125" customWidth="1"/>
    <col min="9989" max="9989" width="23.5703125" customWidth="1"/>
    <col min="9990" max="9990" width="30.5703125" customWidth="1"/>
    <col min="9991" max="9991" width="9" customWidth="1"/>
    <col min="9993" max="9993" width="42" customWidth="1"/>
    <col min="9994" max="9994" width="11.42578125" customWidth="1"/>
    <col min="9995" max="9995" width="12.42578125" customWidth="1"/>
    <col min="9996" max="9997" width="10.5703125" customWidth="1"/>
    <col min="9998" max="10002" width="16.42578125" customWidth="1"/>
    <col min="10003" max="10003" width="15.42578125" customWidth="1"/>
    <col min="10004" max="10004" width="13.42578125" customWidth="1"/>
    <col min="10005" max="10005" width="16.42578125" customWidth="1"/>
    <col min="10006" max="10007" width="11.42578125" customWidth="1"/>
    <col min="10008" max="10008" width="12.42578125" customWidth="1"/>
    <col min="10009" max="10009" width="11.42578125" customWidth="1"/>
    <col min="10011" max="10011" width="13.42578125" customWidth="1"/>
    <col min="10013" max="10013" width="14.42578125" customWidth="1"/>
    <col min="10014" max="10014" width="15.42578125" customWidth="1"/>
    <col min="10015" max="10016" width="12.42578125" customWidth="1"/>
    <col min="10017" max="10018" width="13" customWidth="1"/>
    <col min="10240" max="10240" width="2.42578125" customWidth="1"/>
    <col min="10241" max="10241" width="11" customWidth="1"/>
    <col min="10242" max="10242" width="20.5703125" customWidth="1"/>
    <col min="10243" max="10243" width="11" customWidth="1"/>
    <col min="10244" max="10244" width="13.42578125" customWidth="1"/>
    <col min="10245" max="10245" width="23.5703125" customWidth="1"/>
    <col min="10246" max="10246" width="30.5703125" customWidth="1"/>
    <col min="10247" max="10247" width="9" customWidth="1"/>
    <col min="10249" max="10249" width="42" customWidth="1"/>
    <col min="10250" max="10250" width="11.42578125" customWidth="1"/>
    <col min="10251" max="10251" width="12.42578125" customWidth="1"/>
    <col min="10252" max="10253" width="10.5703125" customWidth="1"/>
    <col min="10254" max="10258" width="16.42578125" customWidth="1"/>
    <col min="10259" max="10259" width="15.42578125" customWidth="1"/>
    <col min="10260" max="10260" width="13.42578125" customWidth="1"/>
    <col min="10261" max="10261" width="16.42578125" customWidth="1"/>
    <col min="10262" max="10263" width="11.42578125" customWidth="1"/>
    <col min="10264" max="10264" width="12.42578125" customWidth="1"/>
    <col min="10265" max="10265" width="11.42578125" customWidth="1"/>
    <col min="10267" max="10267" width="13.42578125" customWidth="1"/>
    <col min="10269" max="10269" width="14.42578125" customWidth="1"/>
    <col min="10270" max="10270" width="15.42578125" customWidth="1"/>
    <col min="10271" max="10272" width="12.42578125" customWidth="1"/>
    <col min="10273" max="10274" width="13" customWidth="1"/>
    <col min="10496" max="10496" width="2.42578125" customWidth="1"/>
    <col min="10497" max="10497" width="11" customWidth="1"/>
    <col min="10498" max="10498" width="20.5703125" customWidth="1"/>
    <col min="10499" max="10499" width="11" customWidth="1"/>
    <col min="10500" max="10500" width="13.42578125" customWidth="1"/>
    <col min="10501" max="10501" width="23.5703125" customWidth="1"/>
    <col min="10502" max="10502" width="30.5703125" customWidth="1"/>
    <col min="10503" max="10503" width="9" customWidth="1"/>
    <col min="10505" max="10505" width="42" customWidth="1"/>
    <col min="10506" max="10506" width="11.42578125" customWidth="1"/>
    <col min="10507" max="10507" width="12.42578125" customWidth="1"/>
    <col min="10508" max="10509" width="10.5703125" customWidth="1"/>
    <col min="10510" max="10514" width="16.42578125" customWidth="1"/>
    <col min="10515" max="10515" width="15.42578125" customWidth="1"/>
    <col min="10516" max="10516" width="13.42578125" customWidth="1"/>
    <col min="10517" max="10517" width="16.42578125" customWidth="1"/>
    <col min="10518" max="10519" width="11.42578125" customWidth="1"/>
    <col min="10520" max="10520" width="12.42578125" customWidth="1"/>
    <col min="10521" max="10521" width="11.42578125" customWidth="1"/>
    <col min="10523" max="10523" width="13.42578125" customWidth="1"/>
    <col min="10525" max="10525" width="14.42578125" customWidth="1"/>
    <col min="10526" max="10526" width="15.42578125" customWidth="1"/>
    <col min="10527" max="10528" width="12.42578125" customWidth="1"/>
    <col min="10529" max="10530" width="13" customWidth="1"/>
    <col min="10752" max="10752" width="2.42578125" customWidth="1"/>
    <col min="10753" max="10753" width="11" customWidth="1"/>
    <col min="10754" max="10754" width="20.5703125" customWidth="1"/>
    <col min="10755" max="10755" width="11" customWidth="1"/>
    <col min="10756" max="10756" width="13.42578125" customWidth="1"/>
    <col min="10757" max="10757" width="23.5703125" customWidth="1"/>
    <col min="10758" max="10758" width="30.5703125" customWidth="1"/>
    <col min="10759" max="10759" width="9" customWidth="1"/>
    <col min="10761" max="10761" width="42" customWidth="1"/>
    <col min="10762" max="10762" width="11.42578125" customWidth="1"/>
    <col min="10763" max="10763" width="12.42578125" customWidth="1"/>
    <col min="10764" max="10765" width="10.5703125" customWidth="1"/>
    <col min="10766" max="10770" width="16.42578125" customWidth="1"/>
    <col min="10771" max="10771" width="15.42578125" customWidth="1"/>
    <col min="10772" max="10772" width="13.42578125" customWidth="1"/>
    <col min="10773" max="10773" width="16.42578125" customWidth="1"/>
    <col min="10774" max="10775" width="11.42578125" customWidth="1"/>
    <col min="10776" max="10776" width="12.42578125" customWidth="1"/>
    <col min="10777" max="10777" width="11.42578125" customWidth="1"/>
    <col min="10779" max="10779" width="13.42578125" customWidth="1"/>
    <col min="10781" max="10781" width="14.42578125" customWidth="1"/>
    <col min="10782" max="10782" width="15.42578125" customWidth="1"/>
    <col min="10783" max="10784" width="12.42578125" customWidth="1"/>
    <col min="10785" max="10786" width="13" customWidth="1"/>
    <col min="11008" max="11008" width="2.42578125" customWidth="1"/>
    <col min="11009" max="11009" width="11" customWidth="1"/>
    <col min="11010" max="11010" width="20.5703125" customWidth="1"/>
    <col min="11011" max="11011" width="11" customWidth="1"/>
    <col min="11012" max="11012" width="13.42578125" customWidth="1"/>
    <col min="11013" max="11013" width="23.5703125" customWidth="1"/>
    <col min="11014" max="11014" width="30.5703125" customWidth="1"/>
    <col min="11015" max="11015" width="9" customWidth="1"/>
    <col min="11017" max="11017" width="42" customWidth="1"/>
    <col min="11018" max="11018" width="11.42578125" customWidth="1"/>
    <col min="11019" max="11019" width="12.42578125" customWidth="1"/>
    <col min="11020" max="11021" width="10.5703125" customWidth="1"/>
    <col min="11022" max="11026" width="16.42578125" customWidth="1"/>
    <col min="11027" max="11027" width="15.42578125" customWidth="1"/>
    <col min="11028" max="11028" width="13.42578125" customWidth="1"/>
    <col min="11029" max="11029" width="16.42578125" customWidth="1"/>
    <col min="11030" max="11031" width="11.42578125" customWidth="1"/>
    <col min="11032" max="11032" width="12.42578125" customWidth="1"/>
    <col min="11033" max="11033" width="11.42578125" customWidth="1"/>
    <col min="11035" max="11035" width="13.42578125" customWidth="1"/>
    <col min="11037" max="11037" width="14.42578125" customWidth="1"/>
    <col min="11038" max="11038" width="15.42578125" customWidth="1"/>
    <col min="11039" max="11040" width="12.42578125" customWidth="1"/>
    <col min="11041" max="11042" width="13" customWidth="1"/>
    <col min="11264" max="11264" width="2.42578125" customWidth="1"/>
    <col min="11265" max="11265" width="11" customWidth="1"/>
    <col min="11266" max="11266" width="20.5703125" customWidth="1"/>
    <col min="11267" max="11267" width="11" customWidth="1"/>
    <col min="11268" max="11268" width="13.42578125" customWidth="1"/>
    <col min="11269" max="11269" width="23.5703125" customWidth="1"/>
    <col min="11270" max="11270" width="30.5703125" customWidth="1"/>
    <col min="11271" max="11271" width="9" customWidth="1"/>
    <col min="11273" max="11273" width="42" customWidth="1"/>
    <col min="11274" max="11274" width="11.42578125" customWidth="1"/>
    <col min="11275" max="11275" width="12.42578125" customWidth="1"/>
    <col min="11276" max="11277" width="10.5703125" customWidth="1"/>
    <col min="11278" max="11282" width="16.42578125" customWidth="1"/>
    <col min="11283" max="11283" width="15.42578125" customWidth="1"/>
    <col min="11284" max="11284" width="13.42578125" customWidth="1"/>
    <col min="11285" max="11285" width="16.42578125" customWidth="1"/>
    <col min="11286" max="11287" width="11.42578125" customWidth="1"/>
    <col min="11288" max="11288" width="12.42578125" customWidth="1"/>
    <col min="11289" max="11289" width="11.42578125" customWidth="1"/>
    <col min="11291" max="11291" width="13.42578125" customWidth="1"/>
    <col min="11293" max="11293" width="14.42578125" customWidth="1"/>
    <col min="11294" max="11294" width="15.42578125" customWidth="1"/>
    <col min="11295" max="11296" width="12.42578125" customWidth="1"/>
    <col min="11297" max="11298" width="13" customWidth="1"/>
    <col min="11520" max="11520" width="2.42578125" customWidth="1"/>
    <col min="11521" max="11521" width="11" customWidth="1"/>
    <col min="11522" max="11522" width="20.5703125" customWidth="1"/>
    <col min="11523" max="11523" width="11" customWidth="1"/>
    <col min="11524" max="11524" width="13.42578125" customWidth="1"/>
    <col min="11525" max="11525" width="23.5703125" customWidth="1"/>
    <col min="11526" max="11526" width="30.5703125" customWidth="1"/>
    <col min="11527" max="11527" width="9" customWidth="1"/>
    <col min="11529" max="11529" width="42" customWidth="1"/>
    <col min="11530" max="11530" width="11.42578125" customWidth="1"/>
    <col min="11531" max="11531" width="12.42578125" customWidth="1"/>
    <col min="11532" max="11533" width="10.5703125" customWidth="1"/>
    <col min="11534" max="11538" width="16.42578125" customWidth="1"/>
    <col min="11539" max="11539" width="15.42578125" customWidth="1"/>
    <col min="11540" max="11540" width="13.42578125" customWidth="1"/>
    <col min="11541" max="11541" width="16.42578125" customWidth="1"/>
    <col min="11542" max="11543" width="11.42578125" customWidth="1"/>
    <col min="11544" max="11544" width="12.42578125" customWidth="1"/>
    <col min="11545" max="11545" width="11.42578125" customWidth="1"/>
    <col min="11547" max="11547" width="13.42578125" customWidth="1"/>
    <col min="11549" max="11549" width="14.42578125" customWidth="1"/>
    <col min="11550" max="11550" width="15.42578125" customWidth="1"/>
    <col min="11551" max="11552" width="12.42578125" customWidth="1"/>
    <col min="11553" max="11554" width="13" customWidth="1"/>
    <col min="11776" max="11776" width="2.42578125" customWidth="1"/>
    <col min="11777" max="11777" width="11" customWidth="1"/>
    <col min="11778" max="11778" width="20.5703125" customWidth="1"/>
    <col min="11779" max="11779" width="11" customWidth="1"/>
    <col min="11780" max="11780" width="13.42578125" customWidth="1"/>
    <col min="11781" max="11781" width="23.5703125" customWidth="1"/>
    <col min="11782" max="11782" width="30.5703125" customWidth="1"/>
    <col min="11783" max="11783" width="9" customWidth="1"/>
    <col min="11785" max="11785" width="42" customWidth="1"/>
    <col min="11786" max="11786" width="11.42578125" customWidth="1"/>
    <col min="11787" max="11787" width="12.42578125" customWidth="1"/>
    <col min="11788" max="11789" width="10.5703125" customWidth="1"/>
    <col min="11790" max="11794" width="16.42578125" customWidth="1"/>
    <col min="11795" max="11795" width="15.42578125" customWidth="1"/>
    <col min="11796" max="11796" width="13.42578125" customWidth="1"/>
    <col min="11797" max="11797" width="16.42578125" customWidth="1"/>
    <col min="11798" max="11799" width="11.42578125" customWidth="1"/>
    <col min="11800" max="11800" width="12.42578125" customWidth="1"/>
    <col min="11801" max="11801" width="11.42578125" customWidth="1"/>
    <col min="11803" max="11803" width="13.42578125" customWidth="1"/>
    <col min="11805" max="11805" width="14.42578125" customWidth="1"/>
    <col min="11806" max="11806" width="15.42578125" customWidth="1"/>
    <col min="11807" max="11808" width="12.42578125" customWidth="1"/>
    <col min="11809" max="11810" width="13" customWidth="1"/>
    <col min="12032" max="12032" width="2.42578125" customWidth="1"/>
    <col min="12033" max="12033" width="11" customWidth="1"/>
    <col min="12034" max="12034" width="20.5703125" customWidth="1"/>
    <col min="12035" max="12035" width="11" customWidth="1"/>
    <col min="12036" max="12036" width="13.42578125" customWidth="1"/>
    <col min="12037" max="12037" width="23.5703125" customWidth="1"/>
    <col min="12038" max="12038" width="30.5703125" customWidth="1"/>
    <col min="12039" max="12039" width="9" customWidth="1"/>
    <col min="12041" max="12041" width="42" customWidth="1"/>
    <col min="12042" max="12042" width="11.42578125" customWidth="1"/>
    <col min="12043" max="12043" width="12.42578125" customWidth="1"/>
    <col min="12044" max="12045" width="10.5703125" customWidth="1"/>
    <col min="12046" max="12050" width="16.42578125" customWidth="1"/>
    <col min="12051" max="12051" width="15.42578125" customWidth="1"/>
    <col min="12052" max="12052" width="13.42578125" customWidth="1"/>
    <col min="12053" max="12053" width="16.42578125" customWidth="1"/>
    <col min="12054" max="12055" width="11.42578125" customWidth="1"/>
    <col min="12056" max="12056" width="12.42578125" customWidth="1"/>
    <col min="12057" max="12057" width="11.42578125" customWidth="1"/>
    <col min="12059" max="12059" width="13.42578125" customWidth="1"/>
    <col min="12061" max="12061" width="14.42578125" customWidth="1"/>
    <col min="12062" max="12062" width="15.42578125" customWidth="1"/>
    <col min="12063" max="12064" width="12.42578125" customWidth="1"/>
    <col min="12065" max="12066" width="13" customWidth="1"/>
    <col min="12288" max="12288" width="2.42578125" customWidth="1"/>
    <col min="12289" max="12289" width="11" customWidth="1"/>
    <col min="12290" max="12290" width="20.5703125" customWidth="1"/>
    <col min="12291" max="12291" width="11" customWidth="1"/>
    <col min="12292" max="12292" width="13.42578125" customWidth="1"/>
    <col min="12293" max="12293" width="23.5703125" customWidth="1"/>
    <col min="12294" max="12294" width="30.5703125" customWidth="1"/>
    <col min="12295" max="12295" width="9" customWidth="1"/>
    <col min="12297" max="12297" width="42" customWidth="1"/>
    <col min="12298" max="12298" width="11.42578125" customWidth="1"/>
    <col min="12299" max="12299" width="12.42578125" customWidth="1"/>
    <col min="12300" max="12301" width="10.5703125" customWidth="1"/>
    <col min="12302" max="12306" width="16.42578125" customWidth="1"/>
    <col min="12307" max="12307" width="15.42578125" customWidth="1"/>
    <col min="12308" max="12308" width="13.42578125" customWidth="1"/>
    <col min="12309" max="12309" width="16.42578125" customWidth="1"/>
    <col min="12310" max="12311" width="11.42578125" customWidth="1"/>
    <col min="12312" max="12312" width="12.42578125" customWidth="1"/>
    <col min="12313" max="12313" width="11.42578125" customWidth="1"/>
    <col min="12315" max="12315" width="13.42578125" customWidth="1"/>
    <col min="12317" max="12317" width="14.42578125" customWidth="1"/>
    <col min="12318" max="12318" width="15.42578125" customWidth="1"/>
    <col min="12319" max="12320" width="12.42578125" customWidth="1"/>
    <col min="12321" max="12322" width="13" customWidth="1"/>
    <col min="12544" max="12544" width="2.42578125" customWidth="1"/>
    <col min="12545" max="12545" width="11" customWidth="1"/>
    <col min="12546" max="12546" width="20.5703125" customWidth="1"/>
    <col min="12547" max="12547" width="11" customWidth="1"/>
    <col min="12548" max="12548" width="13.42578125" customWidth="1"/>
    <col min="12549" max="12549" width="23.5703125" customWidth="1"/>
    <col min="12550" max="12550" width="30.5703125" customWidth="1"/>
    <col min="12551" max="12551" width="9" customWidth="1"/>
    <col min="12553" max="12553" width="42" customWidth="1"/>
    <col min="12554" max="12554" width="11.42578125" customWidth="1"/>
    <col min="12555" max="12555" width="12.42578125" customWidth="1"/>
    <col min="12556" max="12557" width="10.5703125" customWidth="1"/>
    <col min="12558" max="12562" width="16.42578125" customWidth="1"/>
    <col min="12563" max="12563" width="15.42578125" customWidth="1"/>
    <col min="12564" max="12564" width="13.42578125" customWidth="1"/>
    <col min="12565" max="12565" width="16.42578125" customWidth="1"/>
    <col min="12566" max="12567" width="11.42578125" customWidth="1"/>
    <col min="12568" max="12568" width="12.42578125" customWidth="1"/>
    <col min="12569" max="12569" width="11.42578125" customWidth="1"/>
    <col min="12571" max="12571" width="13.42578125" customWidth="1"/>
    <col min="12573" max="12573" width="14.42578125" customWidth="1"/>
    <col min="12574" max="12574" width="15.42578125" customWidth="1"/>
    <col min="12575" max="12576" width="12.42578125" customWidth="1"/>
    <col min="12577" max="12578" width="13" customWidth="1"/>
    <col min="12800" max="12800" width="2.42578125" customWidth="1"/>
    <col min="12801" max="12801" width="11" customWidth="1"/>
    <col min="12802" max="12802" width="20.5703125" customWidth="1"/>
    <col min="12803" max="12803" width="11" customWidth="1"/>
    <col min="12804" max="12804" width="13.42578125" customWidth="1"/>
    <col min="12805" max="12805" width="23.5703125" customWidth="1"/>
    <col min="12806" max="12806" width="30.5703125" customWidth="1"/>
    <col min="12807" max="12807" width="9" customWidth="1"/>
    <col min="12809" max="12809" width="42" customWidth="1"/>
    <col min="12810" max="12810" width="11.42578125" customWidth="1"/>
    <col min="12811" max="12811" width="12.42578125" customWidth="1"/>
    <col min="12812" max="12813" width="10.5703125" customWidth="1"/>
    <col min="12814" max="12818" width="16.42578125" customWidth="1"/>
    <col min="12819" max="12819" width="15.42578125" customWidth="1"/>
    <col min="12820" max="12820" width="13.42578125" customWidth="1"/>
    <col min="12821" max="12821" width="16.42578125" customWidth="1"/>
    <col min="12822" max="12823" width="11.42578125" customWidth="1"/>
    <col min="12824" max="12824" width="12.42578125" customWidth="1"/>
    <col min="12825" max="12825" width="11.42578125" customWidth="1"/>
    <col min="12827" max="12827" width="13.42578125" customWidth="1"/>
    <col min="12829" max="12829" width="14.42578125" customWidth="1"/>
    <col min="12830" max="12830" width="15.42578125" customWidth="1"/>
    <col min="12831" max="12832" width="12.42578125" customWidth="1"/>
    <col min="12833" max="12834" width="13" customWidth="1"/>
    <col min="13056" max="13056" width="2.42578125" customWidth="1"/>
    <col min="13057" max="13057" width="11" customWidth="1"/>
    <col min="13058" max="13058" width="20.5703125" customWidth="1"/>
    <col min="13059" max="13059" width="11" customWidth="1"/>
    <col min="13060" max="13060" width="13.42578125" customWidth="1"/>
    <col min="13061" max="13061" width="23.5703125" customWidth="1"/>
    <col min="13062" max="13062" width="30.5703125" customWidth="1"/>
    <col min="13063" max="13063" width="9" customWidth="1"/>
    <col min="13065" max="13065" width="42" customWidth="1"/>
    <col min="13066" max="13066" width="11.42578125" customWidth="1"/>
    <col min="13067" max="13067" width="12.42578125" customWidth="1"/>
    <col min="13068" max="13069" width="10.5703125" customWidth="1"/>
    <col min="13070" max="13074" width="16.42578125" customWidth="1"/>
    <col min="13075" max="13075" width="15.42578125" customWidth="1"/>
    <col min="13076" max="13076" width="13.42578125" customWidth="1"/>
    <col min="13077" max="13077" width="16.42578125" customWidth="1"/>
    <col min="13078" max="13079" width="11.42578125" customWidth="1"/>
    <col min="13080" max="13080" width="12.42578125" customWidth="1"/>
    <col min="13081" max="13081" width="11.42578125" customWidth="1"/>
    <col min="13083" max="13083" width="13.42578125" customWidth="1"/>
    <col min="13085" max="13085" width="14.42578125" customWidth="1"/>
    <col min="13086" max="13086" width="15.42578125" customWidth="1"/>
    <col min="13087" max="13088" width="12.42578125" customWidth="1"/>
    <col min="13089" max="13090" width="13" customWidth="1"/>
    <col min="13312" max="13312" width="2.42578125" customWidth="1"/>
    <col min="13313" max="13313" width="11" customWidth="1"/>
    <col min="13314" max="13314" width="20.5703125" customWidth="1"/>
    <col min="13315" max="13315" width="11" customWidth="1"/>
    <col min="13316" max="13316" width="13.42578125" customWidth="1"/>
    <col min="13317" max="13317" width="23.5703125" customWidth="1"/>
    <col min="13318" max="13318" width="30.5703125" customWidth="1"/>
    <col min="13319" max="13319" width="9" customWidth="1"/>
    <col min="13321" max="13321" width="42" customWidth="1"/>
    <col min="13322" max="13322" width="11.42578125" customWidth="1"/>
    <col min="13323" max="13323" width="12.42578125" customWidth="1"/>
    <col min="13324" max="13325" width="10.5703125" customWidth="1"/>
    <col min="13326" max="13330" width="16.42578125" customWidth="1"/>
    <col min="13331" max="13331" width="15.42578125" customWidth="1"/>
    <col min="13332" max="13332" width="13.42578125" customWidth="1"/>
    <col min="13333" max="13333" width="16.42578125" customWidth="1"/>
    <col min="13334" max="13335" width="11.42578125" customWidth="1"/>
    <col min="13336" max="13336" width="12.42578125" customWidth="1"/>
    <col min="13337" max="13337" width="11.42578125" customWidth="1"/>
    <col min="13339" max="13339" width="13.42578125" customWidth="1"/>
    <col min="13341" max="13341" width="14.42578125" customWidth="1"/>
    <col min="13342" max="13342" width="15.42578125" customWidth="1"/>
    <col min="13343" max="13344" width="12.42578125" customWidth="1"/>
    <col min="13345" max="13346" width="13" customWidth="1"/>
    <col min="13568" max="13568" width="2.42578125" customWidth="1"/>
    <col min="13569" max="13569" width="11" customWidth="1"/>
    <col min="13570" max="13570" width="20.5703125" customWidth="1"/>
    <col min="13571" max="13571" width="11" customWidth="1"/>
    <col min="13572" max="13572" width="13.42578125" customWidth="1"/>
    <col min="13573" max="13573" width="23.5703125" customWidth="1"/>
    <col min="13574" max="13574" width="30.5703125" customWidth="1"/>
    <col min="13575" max="13575" width="9" customWidth="1"/>
    <col min="13577" max="13577" width="42" customWidth="1"/>
    <col min="13578" max="13578" width="11.42578125" customWidth="1"/>
    <col min="13579" max="13579" width="12.42578125" customWidth="1"/>
    <col min="13580" max="13581" width="10.5703125" customWidth="1"/>
    <col min="13582" max="13586" width="16.42578125" customWidth="1"/>
    <col min="13587" max="13587" width="15.42578125" customWidth="1"/>
    <col min="13588" max="13588" width="13.42578125" customWidth="1"/>
    <col min="13589" max="13589" width="16.42578125" customWidth="1"/>
    <col min="13590" max="13591" width="11.42578125" customWidth="1"/>
    <col min="13592" max="13592" width="12.42578125" customWidth="1"/>
    <col min="13593" max="13593" width="11.42578125" customWidth="1"/>
    <col min="13595" max="13595" width="13.42578125" customWidth="1"/>
    <col min="13597" max="13597" width="14.42578125" customWidth="1"/>
    <col min="13598" max="13598" width="15.42578125" customWidth="1"/>
    <col min="13599" max="13600" width="12.42578125" customWidth="1"/>
    <col min="13601" max="13602" width="13" customWidth="1"/>
    <col min="13824" max="13824" width="2.42578125" customWidth="1"/>
    <col min="13825" max="13825" width="11" customWidth="1"/>
    <col min="13826" max="13826" width="20.5703125" customWidth="1"/>
    <col min="13827" max="13827" width="11" customWidth="1"/>
    <col min="13828" max="13828" width="13.42578125" customWidth="1"/>
    <col min="13829" max="13829" width="23.5703125" customWidth="1"/>
    <col min="13830" max="13830" width="30.5703125" customWidth="1"/>
    <col min="13831" max="13831" width="9" customWidth="1"/>
    <col min="13833" max="13833" width="42" customWidth="1"/>
    <col min="13834" max="13834" width="11.42578125" customWidth="1"/>
    <col min="13835" max="13835" width="12.42578125" customWidth="1"/>
    <col min="13836" max="13837" width="10.5703125" customWidth="1"/>
    <col min="13838" max="13842" width="16.42578125" customWidth="1"/>
    <col min="13843" max="13843" width="15.42578125" customWidth="1"/>
    <col min="13844" max="13844" width="13.42578125" customWidth="1"/>
    <col min="13845" max="13845" width="16.42578125" customWidth="1"/>
    <col min="13846" max="13847" width="11.42578125" customWidth="1"/>
    <col min="13848" max="13848" width="12.42578125" customWidth="1"/>
    <col min="13849" max="13849" width="11.42578125" customWidth="1"/>
    <col min="13851" max="13851" width="13.42578125" customWidth="1"/>
    <col min="13853" max="13853" width="14.42578125" customWidth="1"/>
    <col min="13854" max="13854" width="15.42578125" customWidth="1"/>
    <col min="13855" max="13856" width="12.42578125" customWidth="1"/>
    <col min="13857" max="13858" width="13" customWidth="1"/>
    <col min="14080" max="14080" width="2.42578125" customWidth="1"/>
    <col min="14081" max="14081" width="11" customWidth="1"/>
    <col min="14082" max="14082" width="20.5703125" customWidth="1"/>
    <col min="14083" max="14083" width="11" customWidth="1"/>
    <col min="14084" max="14084" width="13.42578125" customWidth="1"/>
    <col min="14085" max="14085" width="23.5703125" customWidth="1"/>
    <col min="14086" max="14086" width="30.5703125" customWidth="1"/>
    <col min="14087" max="14087" width="9" customWidth="1"/>
    <col min="14089" max="14089" width="42" customWidth="1"/>
    <col min="14090" max="14090" width="11.42578125" customWidth="1"/>
    <col min="14091" max="14091" width="12.42578125" customWidth="1"/>
    <col min="14092" max="14093" width="10.5703125" customWidth="1"/>
    <col min="14094" max="14098" width="16.42578125" customWidth="1"/>
    <col min="14099" max="14099" width="15.42578125" customWidth="1"/>
    <col min="14100" max="14100" width="13.42578125" customWidth="1"/>
    <col min="14101" max="14101" width="16.42578125" customWidth="1"/>
    <col min="14102" max="14103" width="11.42578125" customWidth="1"/>
    <col min="14104" max="14104" width="12.42578125" customWidth="1"/>
    <col min="14105" max="14105" width="11.42578125" customWidth="1"/>
    <col min="14107" max="14107" width="13.42578125" customWidth="1"/>
    <col min="14109" max="14109" width="14.42578125" customWidth="1"/>
    <col min="14110" max="14110" width="15.42578125" customWidth="1"/>
    <col min="14111" max="14112" width="12.42578125" customWidth="1"/>
    <col min="14113" max="14114" width="13" customWidth="1"/>
    <col min="14336" max="14336" width="2.42578125" customWidth="1"/>
    <col min="14337" max="14337" width="11" customWidth="1"/>
    <col min="14338" max="14338" width="20.5703125" customWidth="1"/>
    <col min="14339" max="14339" width="11" customWidth="1"/>
    <col min="14340" max="14340" width="13.42578125" customWidth="1"/>
    <col min="14341" max="14341" width="23.5703125" customWidth="1"/>
    <col min="14342" max="14342" width="30.5703125" customWidth="1"/>
    <col min="14343" max="14343" width="9" customWidth="1"/>
    <col min="14345" max="14345" width="42" customWidth="1"/>
    <col min="14346" max="14346" width="11.42578125" customWidth="1"/>
    <col min="14347" max="14347" width="12.42578125" customWidth="1"/>
    <col min="14348" max="14349" width="10.5703125" customWidth="1"/>
    <col min="14350" max="14354" width="16.42578125" customWidth="1"/>
    <col min="14355" max="14355" width="15.42578125" customWidth="1"/>
    <col min="14356" max="14356" width="13.42578125" customWidth="1"/>
    <col min="14357" max="14357" width="16.42578125" customWidth="1"/>
    <col min="14358" max="14359" width="11.42578125" customWidth="1"/>
    <col min="14360" max="14360" width="12.42578125" customWidth="1"/>
    <col min="14361" max="14361" width="11.42578125" customWidth="1"/>
    <col min="14363" max="14363" width="13.42578125" customWidth="1"/>
    <col min="14365" max="14365" width="14.42578125" customWidth="1"/>
    <col min="14366" max="14366" width="15.42578125" customWidth="1"/>
    <col min="14367" max="14368" width="12.42578125" customWidth="1"/>
    <col min="14369" max="14370" width="13" customWidth="1"/>
    <col min="14592" max="14592" width="2.42578125" customWidth="1"/>
    <col min="14593" max="14593" width="11" customWidth="1"/>
    <col min="14594" max="14594" width="20.5703125" customWidth="1"/>
    <col min="14595" max="14595" width="11" customWidth="1"/>
    <col min="14596" max="14596" width="13.42578125" customWidth="1"/>
    <col min="14597" max="14597" width="23.5703125" customWidth="1"/>
    <col min="14598" max="14598" width="30.5703125" customWidth="1"/>
    <col min="14599" max="14599" width="9" customWidth="1"/>
    <col min="14601" max="14601" width="42" customWidth="1"/>
    <col min="14602" max="14602" width="11.42578125" customWidth="1"/>
    <col min="14603" max="14603" width="12.42578125" customWidth="1"/>
    <col min="14604" max="14605" width="10.5703125" customWidth="1"/>
    <col min="14606" max="14610" width="16.42578125" customWidth="1"/>
    <col min="14611" max="14611" width="15.42578125" customWidth="1"/>
    <col min="14612" max="14612" width="13.42578125" customWidth="1"/>
    <col min="14613" max="14613" width="16.42578125" customWidth="1"/>
    <col min="14614" max="14615" width="11.42578125" customWidth="1"/>
    <col min="14616" max="14616" width="12.42578125" customWidth="1"/>
    <col min="14617" max="14617" width="11.42578125" customWidth="1"/>
    <col min="14619" max="14619" width="13.42578125" customWidth="1"/>
    <col min="14621" max="14621" width="14.42578125" customWidth="1"/>
    <col min="14622" max="14622" width="15.42578125" customWidth="1"/>
    <col min="14623" max="14624" width="12.42578125" customWidth="1"/>
    <col min="14625" max="14626" width="13" customWidth="1"/>
    <col min="14848" max="14848" width="2.42578125" customWidth="1"/>
    <col min="14849" max="14849" width="11" customWidth="1"/>
    <col min="14850" max="14850" width="20.5703125" customWidth="1"/>
    <col min="14851" max="14851" width="11" customWidth="1"/>
    <col min="14852" max="14852" width="13.42578125" customWidth="1"/>
    <col min="14853" max="14853" width="23.5703125" customWidth="1"/>
    <col min="14854" max="14854" width="30.5703125" customWidth="1"/>
    <col min="14855" max="14855" width="9" customWidth="1"/>
    <col min="14857" max="14857" width="42" customWidth="1"/>
    <col min="14858" max="14858" width="11.42578125" customWidth="1"/>
    <col min="14859" max="14859" width="12.42578125" customWidth="1"/>
    <col min="14860" max="14861" width="10.5703125" customWidth="1"/>
    <col min="14862" max="14866" width="16.42578125" customWidth="1"/>
    <col min="14867" max="14867" width="15.42578125" customWidth="1"/>
    <col min="14868" max="14868" width="13.42578125" customWidth="1"/>
    <col min="14869" max="14869" width="16.42578125" customWidth="1"/>
    <col min="14870" max="14871" width="11.42578125" customWidth="1"/>
    <col min="14872" max="14872" width="12.42578125" customWidth="1"/>
    <col min="14873" max="14873" width="11.42578125" customWidth="1"/>
    <col min="14875" max="14875" width="13.42578125" customWidth="1"/>
    <col min="14877" max="14877" width="14.42578125" customWidth="1"/>
    <col min="14878" max="14878" width="15.42578125" customWidth="1"/>
    <col min="14879" max="14880" width="12.42578125" customWidth="1"/>
    <col min="14881" max="14882" width="13" customWidth="1"/>
    <col min="15104" max="15104" width="2.42578125" customWidth="1"/>
    <col min="15105" max="15105" width="11" customWidth="1"/>
    <col min="15106" max="15106" width="20.5703125" customWidth="1"/>
    <col min="15107" max="15107" width="11" customWidth="1"/>
    <col min="15108" max="15108" width="13.42578125" customWidth="1"/>
    <col min="15109" max="15109" width="23.5703125" customWidth="1"/>
    <col min="15110" max="15110" width="30.5703125" customWidth="1"/>
    <col min="15111" max="15111" width="9" customWidth="1"/>
    <col min="15113" max="15113" width="42" customWidth="1"/>
    <col min="15114" max="15114" width="11.42578125" customWidth="1"/>
    <col min="15115" max="15115" width="12.42578125" customWidth="1"/>
    <col min="15116" max="15117" width="10.5703125" customWidth="1"/>
    <col min="15118" max="15122" width="16.42578125" customWidth="1"/>
    <col min="15123" max="15123" width="15.42578125" customWidth="1"/>
    <col min="15124" max="15124" width="13.42578125" customWidth="1"/>
    <col min="15125" max="15125" width="16.42578125" customWidth="1"/>
    <col min="15126" max="15127" width="11.42578125" customWidth="1"/>
    <col min="15128" max="15128" width="12.42578125" customWidth="1"/>
    <col min="15129" max="15129" width="11.42578125" customWidth="1"/>
    <col min="15131" max="15131" width="13.42578125" customWidth="1"/>
    <col min="15133" max="15133" width="14.42578125" customWidth="1"/>
    <col min="15134" max="15134" width="15.42578125" customWidth="1"/>
    <col min="15135" max="15136" width="12.42578125" customWidth="1"/>
    <col min="15137" max="15138" width="13" customWidth="1"/>
    <col min="15360" max="15360" width="2.42578125" customWidth="1"/>
    <col min="15361" max="15361" width="11" customWidth="1"/>
    <col min="15362" max="15362" width="20.5703125" customWidth="1"/>
    <col min="15363" max="15363" width="11" customWidth="1"/>
    <col min="15364" max="15364" width="13.42578125" customWidth="1"/>
    <col min="15365" max="15365" width="23.5703125" customWidth="1"/>
    <col min="15366" max="15366" width="30.5703125" customWidth="1"/>
    <col min="15367" max="15367" width="9" customWidth="1"/>
    <col min="15369" max="15369" width="42" customWidth="1"/>
    <col min="15370" max="15370" width="11.42578125" customWidth="1"/>
    <col min="15371" max="15371" width="12.42578125" customWidth="1"/>
    <col min="15372" max="15373" width="10.5703125" customWidth="1"/>
    <col min="15374" max="15378" width="16.42578125" customWidth="1"/>
    <col min="15379" max="15379" width="15.42578125" customWidth="1"/>
    <col min="15380" max="15380" width="13.42578125" customWidth="1"/>
    <col min="15381" max="15381" width="16.42578125" customWidth="1"/>
    <col min="15382" max="15383" width="11.42578125" customWidth="1"/>
    <col min="15384" max="15384" width="12.42578125" customWidth="1"/>
    <col min="15385" max="15385" width="11.42578125" customWidth="1"/>
    <col min="15387" max="15387" width="13.42578125" customWidth="1"/>
    <col min="15389" max="15389" width="14.42578125" customWidth="1"/>
    <col min="15390" max="15390" width="15.42578125" customWidth="1"/>
    <col min="15391" max="15392" width="12.42578125" customWidth="1"/>
    <col min="15393" max="15394" width="13" customWidth="1"/>
    <col min="15616" max="15616" width="2.42578125" customWidth="1"/>
    <col min="15617" max="15617" width="11" customWidth="1"/>
    <col min="15618" max="15618" width="20.5703125" customWidth="1"/>
    <col min="15619" max="15619" width="11" customWidth="1"/>
    <col min="15620" max="15620" width="13.42578125" customWidth="1"/>
    <col min="15621" max="15621" width="23.5703125" customWidth="1"/>
    <col min="15622" max="15622" width="30.5703125" customWidth="1"/>
    <col min="15623" max="15623" width="9" customWidth="1"/>
    <col min="15625" max="15625" width="42" customWidth="1"/>
    <col min="15626" max="15626" width="11.42578125" customWidth="1"/>
    <col min="15627" max="15627" width="12.42578125" customWidth="1"/>
    <col min="15628" max="15629" width="10.5703125" customWidth="1"/>
    <col min="15630" max="15634" width="16.42578125" customWidth="1"/>
    <col min="15635" max="15635" width="15.42578125" customWidth="1"/>
    <col min="15636" max="15636" width="13.42578125" customWidth="1"/>
    <col min="15637" max="15637" width="16.42578125" customWidth="1"/>
    <col min="15638" max="15639" width="11.42578125" customWidth="1"/>
    <col min="15640" max="15640" width="12.42578125" customWidth="1"/>
    <col min="15641" max="15641" width="11.42578125" customWidth="1"/>
    <col min="15643" max="15643" width="13.42578125" customWidth="1"/>
    <col min="15645" max="15645" width="14.42578125" customWidth="1"/>
    <col min="15646" max="15646" width="15.42578125" customWidth="1"/>
    <col min="15647" max="15648" width="12.42578125" customWidth="1"/>
    <col min="15649" max="15650" width="13" customWidth="1"/>
    <col min="15872" max="15872" width="2.42578125" customWidth="1"/>
    <col min="15873" max="15873" width="11" customWidth="1"/>
    <col min="15874" max="15874" width="20.5703125" customWidth="1"/>
    <col min="15875" max="15875" width="11" customWidth="1"/>
    <col min="15876" max="15876" width="13.42578125" customWidth="1"/>
    <col min="15877" max="15877" width="23.5703125" customWidth="1"/>
    <col min="15878" max="15878" width="30.5703125" customWidth="1"/>
    <col min="15879" max="15879" width="9" customWidth="1"/>
    <col min="15881" max="15881" width="42" customWidth="1"/>
    <col min="15882" max="15882" width="11.42578125" customWidth="1"/>
    <col min="15883" max="15883" width="12.42578125" customWidth="1"/>
    <col min="15884" max="15885" width="10.5703125" customWidth="1"/>
    <col min="15886" max="15890" width="16.42578125" customWidth="1"/>
    <col min="15891" max="15891" width="15.42578125" customWidth="1"/>
    <col min="15892" max="15892" width="13.42578125" customWidth="1"/>
    <col min="15893" max="15893" width="16.42578125" customWidth="1"/>
    <col min="15894" max="15895" width="11.42578125" customWidth="1"/>
    <col min="15896" max="15896" width="12.42578125" customWidth="1"/>
    <col min="15897" max="15897" width="11.42578125" customWidth="1"/>
    <col min="15899" max="15899" width="13.42578125" customWidth="1"/>
    <col min="15901" max="15901" width="14.42578125" customWidth="1"/>
    <col min="15902" max="15902" width="15.42578125" customWidth="1"/>
    <col min="15903" max="15904" width="12.42578125" customWidth="1"/>
    <col min="15905" max="15906" width="13" customWidth="1"/>
    <col min="16128" max="16128" width="2.42578125" customWidth="1"/>
    <col min="16129" max="16129" width="11" customWidth="1"/>
    <col min="16130" max="16130" width="20.5703125" customWidth="1"/>
    <col min="16131" max="16131" width="11" customWidth="1"/>
    <col min="16132" max="16132" width="13.42578125" customWidth="1"/>
    <col min="16133" max="16133" width="23.5703125" customWidth="1"/>
    <col min="16134" max="16134" width="30.5703125" customWidth="1"/>
    <col min="16135" max="16135" width="9" customWidth="1"/>
    <col min="16137" max="16137" width="42" customWidth="1"/>
    <col min="16138" max="16138" width="11.42578125" customWidth="1"/>
    <col min="16139" max="16139" width="12.42578125" customWidth="1"/>
    <col min="16140" max="16141" width="10.5703125" customWidth="1"/>
    <col min="16142" max="16146" width="16.42578125" customWidth="1"/>
    <col min="16147" max="16147" width="15.42578125" customWidth="1"/>
    <col min="16148" max="16148" width="13.42578125" customWidth="1"/>
    <col min="16149" max="16149" width="16.42578125" customWidth="1"/>
    <col min="16150" max="16151" width="11.42578125" customWidth="1"/>
    <col min="16152" max="16152" width="12.42578125" customWidth="1"/>
    <col min="16153" max="16153" width="11.42578125" customWidth="1"/>
    <col min="16155" max="16155" width="13.42578125" customWidth="1"/>
    <col min="16157" max="16157" width="14.42578125" customWidth="1"/>
    <col min="16158" max="16158" width="15.42578125" customWidth="1"/>
    <col min="16159" max="16160" width="12.42578125" customWidth="1"/>
    <col min="16161" max="16162" width="13" customWidth="1"/>
  </cols>
  <sheetData>
    <row r="1" spans="2:36" ht="15.75" x14ac:dyDescent="0.25">
      <c r="B1" s="281" t="s">
        <v>40</v>
      </c>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row>
    <row r="2" spans="2:36" ht="60" customHeight="1" x14ac:dyDescent="0.25">
      <c r="B2" s="282" t="s">
        <v>0</v>
      </c>
      <c r="C2" s="282" t="s">
        <v>1</v>
      </c>
      <c r="D2" s="282" t="s">
        <v>28</v>
      </c>
      <c r="E2" s="282" t="s">
        <v>180</v>
      </c>
      <c r="F2" s="282" t="s">
        <v>30</v>
      </c>
      <c r="G2" s="282" t="s">
        <v>3</v>
      </c>
      <c r="H2" s="282" t="s">
        <v>4</v>
      </c>
      <c r="I2" s="282" t="s">
        <v>78</v>
      </c>
      <c r="J2" s="283" t="s">
        <v>6</v>
      </c>
      <c r="K2" s="283"/>
      <c r="L2" s="283"/>
      <c r="M2" s="283"/>
      <c r="N2" s="279" t="s">
        <v>47</v>
      </c>
      <c r="O2" s="282" t="s">
        <v>79</v>
      </c>
      <c r="P2" s="279" t="s">
        <v>42</v>
      </c>
      <c r="Q2" s="279" t="s">
        <v>32</v>
      </c>
      <c r="R2" s="279" t="s">
        <v>37</v>
      </c>
      <c r="S2" s="279" t="s">
        <v>33</v>
      </c>
      <c r="T2" s="282" t="s">
        <v>181</v>
      </c>
      <c r="U2" s="282" t="s">
        <v>57</v>
      </c>
      <c r="V2" s="284" t="s">
        <v>59</v>
      </c>
      <c r="W2" s="285"/>
      <c r="X2" s="285"/>
      <c r="Y2" s="285"/>
      <c r="Z2" s="285"/>
      <c r="AA2" s="286"/>
      <c r="AB2" s="282" t="s">
        <v>69</v>
      </c>
      <c r="AC2" s="279" t="s">
        <v>75</v>
      </c>
      <c r="AD2" s="287" t="s">
        <v>182</v>
      </c>
      <c r="AE2" s="288"/>
      <c r="AF2" s="289"/>
      <c r="AG2" s="279" t="s">
        <v>183</v>
      </c>
      <c r="AH2" s="282" t="s">
        <v>80</v>
      </c>
      <c r="AI2" s="282" t="s">
        <v>184</v>
      </c>
      <c r="AJ2" s="282" t="s">
        <v>35</v>
      </c>
    </row>
    <row r="3" spans="2:36" ht="62.25" customHeight="1" x14ac:dyDescent="0.25">
      <c r="B3" s="282"/>
      <c r="C3" s="282"/>
      <c r="D3" s="282"/>
      <c r="E3" s="282"/>
      <c r="F3" s="282"/>
      <c r="G3" s="282"/>
      <c r="H3" s="282"/>
      <c r="I3" s="282"/>
      <c r="J3" s="16" t="s">
        <v>7</v>
      </c>
      <c r="K3" s="16" t="s">
        <v>8</v>
      </c>
      <c r="L3" s="16" t="s">
        <v>9</v>
      </c>
      <c r="M3" s="16" t="s">
        <v>10</v>
      </c>
      <c r="N3" s="280"/>
      <c r="O3" s="282"/>
      <c r="P3" s="280"/>
      <c r="Q3" s="280"/>
      <c r="R3" s="280"/>
      <c r="S3" s="280"/>
      <c r="T3" s="282"/>
      <c r="U3" s="282"/>
      <c r="V3" s="16" t="s">
        <v>185</v>
      </c>
      <c r="W3" s="16" t="s">
        <v>62</v>
      </c>
      <c r="X3" s="16" t="s">
        <v>15</v>
      </c>
      <c r="Y3" s="16" t="s">
        <v>186</v>
      </c>
      <c r="Z3" s="16" t="s">
        <v>60</v>
      </c>
      <c r="AA3" s="16" t="s">
        <v>25</v>
      </c>
      <c r="AB3" s="282"/>
      <c r="AC3" s="280"/>
      <c r="AD3" s="16" t="s">
        <v>16</v>
      </c>
      <c r="AE3" s="16" t="s">
        <v>187</v>
      </c>
      <c r="AF3" s="16" t="s">
        <v>26</v>
      </c>
      <c r="AG3" s="280"/>
      <c r="AH3" s="282"/>
      <c r="AI3" s="282"/>
      <c r="AJ3" s="282"/>
    </row>
    <row r="4" spans="2:36" x14ac:dyDescent="0.25">
      <c r="B4" s="19">
        <v>1</v>
      </c>
      <c r="C4" s="19">
        <v>2</v>
      </c>
      <c r="D4" s="19">
        <v>3</v>
      </c>
      <c r="E4" s="19">
        <v>4</v>
      </c>
      <c r="F4" s="19">
        <v>5</v>
      </c>
      <c r="G4" s="19">
        <v>6</v>
      </c>
      <c r="H4" s="19">
        <v>7</v>
      </c>
      <c r="I4" s="19">
        <v>8</v>
      </c>
      <c r="J4" s="19">
        <v>9</v>
      </c>
      <c r="K4" s="19">
        <v>10</v>
      </c>
      <c r="L4" s="19">
        <v>11</v>
      </c>
      <c r="M4" s="19">
        <v>12</v>
      </c>
      <c r="N4" s="19">
        <v>13</v>
      </c>
      <c r="O4" s="19">
        <v>14</v>
      </c>
      <c r="P4" s="19">
        <v>15</v>
      </c>
      <c r="Q4" s="19">
        <v>16</v>
      </c>
      <c r="R4" s="19">
        <v>17</v>
      </c>
      <c r="S4" s="19">
        <v>18</v>
      </c>
      <c r="T4" s="19">
        <v>19</v>
      </c>
      <c r="U4" s="19">
        <v>20</v>
      </c>
      <c r="V4" s="19">
        <v>21</v>
      </c>
      <c r="W4" s="19">
        <v>22</v>
      </c>
      <c r="X4" s="19">
        <v>23</v>
      </c>
      <c r="Y4" s="19">
        <v>24</v>
      </c>
      <c r="Z4" s="19">
        <v>25</v>
      </c>
      <c r="AA4" s="19">
        <v>26</v>
      </c>
      <c r="AB4" s="19">
        <v>27</v>
      </c>
      <c r="AC4" s="19">
        <v>28</v>
      </c>
      <c r="AD4" s="19">
        <v>29</v>
      </c>
      <c r="AE4" s="19">
        <v>30</v>
      </c>
      <c r="AF4" s="19">
        <v>31</v>
      </c>
      <c r="AG4" s="19">
        <v>32</v>
      </c>
      <c r="AH4" s="19">
        <v>33</v>
      </c>
      <c r="AI4" s="19">
        <v>34</v>
      </c>
      <c r="AJ4" s="19">
        <v>35</v>
      </c>
    </row>
    <row r="5" spans="2:36" s="32" customFormat="1" ht="105.75" customHeight="1" x14ac:dyDescent="0.25">
      <c r="B5" s="20" t="s">
        <v>81</v>
      </c>
      <c r="C5" s="21" t="s">
        <v>188</v>
      </c>
      <c r="D5" s="22" t="s">
        <v>189</v>
      </c>
      <c r="E5" s="23" t="s">
        <v>101</v>
      </c>
      <c r="F5" s="21" t="s">
        <v>332</v>
      </c>
      <c r="G5" s="23" t="s">
        <v>190</v>
      </c>
      <c r="H5" s="24" t="s">
        <v>83</v>
      </c>
      <c r="I5" s="24" t="s">
        <v>83</v>
      </c>
      <c r="J5" s="21" t="s">
        <v>191</v>
      </c>
      <c r="K5" s="25" t="s">
        <v>85</v>
      </c>
      <c r="L5" s="21" t="s">
        <v>113</v>
      </c>
      <c r="M5" s="25">
        <v>404</v>
      </c>
      <c r="N5" s="24" t="s">
        <v>86</v>
      </c>
      <c r="O5" s="21" t="s">
        <v>114</v>
      </c>
      <c r="P5" s="24" t="s">
        <v>88</v>
      </c>
      <c r="Q5" s="24" t="s">
        <v>89</v>
      </c>
      <c r="R5" s="24" t="s">
        <v>90</v>
      </c>
      <c r="S5" s="24" t="s">
        <v>174</v>
      </c>
      <c r="T5" s="26">
        <f>U5</f>
        <v>1445000</v>
      </c>
      <c r="U5" s="27">
        <f>V5+Y5</f>
        <v>1445000</v>
      </c>
      <c r="V5" s="28">
        <v>850000</v>
      </c>
      <c r="W5" s="29"/>
      <c r="X5" s="29"/>
      <c r="Y5" s="28">
        <v>595000</v>
      </c>
      <c r="Z5" s="29"/>
      <c r="AA5" s="29"/>
      <c r="AB5" s="28">
        <v>255000</v>
      </c>
      <c r="AC5" s="24" t="s">
        <v>92</v>
      </c>
      <c r="AD5" s="30">
        <f>V5+Y5</f>
        <v>1445000</v>
      </c>
      <c r="AE5" s="30"/>
      <c r="AF5" s="25"/>
      <c r="AG5" s="25"/>
      <c r="AH5" s="31" t="s">
        <v>310</v>
      </c>
      <c r="AI5" s="31" t="s">
        <v>308</v>
      </c>
      <c r="AJ5" s="190">
        <v>45474</v>
      </c>
    </row>
    <row r="6" spans="2:36" s="32" customFormat="1" ht="35.25" customHeight="1" x14ac:dyDescent="0.25">
      <c r="B6" s="33" t="s">
        <v>81</v>
      </c>
      <c r="C6" s="34"/>
      <c r="D6" s="34"/>
      <c r="E6" s="34"/>
      <c r="F6" s="34"/>
      <c r="G6" s="34"/>
      <c r="H6" s="34"/>
      <c r="I6" s="34"/>
      <c r="J6" s="35" t="s">
        <v>193</v>
      </c>
      <c r="K6" s="34" t="s">
        <v>103</v>
      </c>
      <c r="L6" s="35" t="s">
        <v>96</v>
      </c>
      <c r="M6" s="34">
        <v>100</v>
      </c>
      <c r="N6" s="34"/>
      <c r="O6" s="34"/>
      <c r="P6" s="34"/>
      <c r="Q6" s="34"/>
      <c r="R6" s="34"/>
      <c r="S6" s="34"/>
      <c r="U6" s="36"/>
      <c r="V6" s="36"/>
      <c r="W6" s="36"/>
      <c r="X6" s="36"/>
      <c r="Y6" s="36"/>
      <c r="Z6" s="36"/>
      <c r="AA6" s="36"/>
      <c r="AB6" s="36"/>
      <c r="AC6" s="34"/>
      <c r="AD6" s="34"/>
      <c r="AE6" s="37"/>
      <c r="AF6" s="34"/>
      <c r="AG6" s="34"/>
      <c r="AH6" s="38"/>
      <c r="AI6" s="38"/>
      <c r="AJ6" s="34"/>
    </row>
    <row r="7" spans="2:36" s="32" customFormat="1" ht="34.5" customHeight="1" x14ac:dyDescent="0.25">
      <c r="B7" s="39" t="s">
        <v>81</v>
      </c>
      <c r="C7" s="40"/>
      <c r="D7" s="40"/>
      <c r="E7" s="40"/>
      <c r="F7" s="40"/>
      <c r="G7" s="40"/>
      <c r="H7" s="40"/>
      <c r="I7" s="40"/>
      <c r="J7" s="41" t="s">
        <v>194</v>
      </c>
      <c r="K7" s="40" t="s">
        <v>195</v>
      </c>
      <c r="L7" s="40" t="s">
        <v>115</v>
      </c>
      <c r="M7" s="40">
        <v>404</v>
      </c>
      <c r="N7" s="40"/>
      <c r="O7" s="40"/>
      <c r="P7" s="40"/>
      <c r="Q7" s="40"/>
      <c r="R7" s="40"/>
      <c r="S7" s="40"/>
      <c r="T7" s="40"/>
      <c r="U7" s="42"/>
      <c r="V7" s="42"/>
      <c r="W7" s="42"/>
      <c r="X7" s="42"/>
      <c r="Y7" s="42"/>
      <c r="Z7" s="42"/>
      <c r="AA7" s="42"/>
      <c r="AB7" s="42"/>
      <c r="AC7" s="40"/>
      <c r="AD7" s="40"/>
      <c r="AE7" s="43"/>
      <c r="AF7" s="40"/>
      <c r="AG7" s="40"/>
      <c r="AH7" s="44"/>
      <c r="AI7" s="44"/>
      <c r="AJ7" s="44"/>
    </row>
    <row r="8" spans="2:36" s="32" customFormat="1" ht="104.25" customHeight="1" x14ac:dyDescent="0.25">
      <c r="B8" s="20" t="s">
        <v>100</v>
      </c>
      <c r="C8" s="21" t="s">
        <v>196</v>
      </c>
      <c r="D8" s="22" t="s">
        <v>189</v>
      </c>
      <c r="E8" s="23" t="s">
        <v>101</v>
      </c>
      <c r="F8" s="21" t="s">
        <v>333</v>
      </c>
      <c r="G8" s="23" t="s">
        <v>190</v>
      </c>
      <c r="H8" s="24" t="s">
        <v>83</v>
      </c>
      <c r="I8" s="24" t="s">
        <v>83</v>
      </c>
      <c r="J8" s="21" t="s">
        <v>197</v>
      </c>
      <c r="K8" s="25" t="s">
        <v>198</v>
      </c>
      <c r="L8" s="21" t="s">
        <v>113</v>
      </c>
      <c r="M8" s="45">
        <v>1800</v>
      </c>
      <c r="N8" s="25" t="s">
        <v>86</v>
      </c>
      <c r="O8" s="21" t="s">
        <v>118</v>
      </c>
      <c r="P8" s="24" t="s">
        <v>88</v>
      </c>
      <c r="Q8" s="24" t="s">
        <v>89</v>
      </c>
      <c r="R8" s="24" t="s">
        <v>90</v>
      </c>
      <c r="S8" s="24" t="s">
        <v>174</v>
      </c>
      <c r="T8" s="26">
        <f>U8</f>
        <v>510000</v>
      </c>
      <c r="U8" s="27">
        <f>V8+Y8</f>
        <v>510000</v>
      </c>
      <c r="V8" s="27">
        <v>300000</v>
      </c>
      <c r="W8" s="27"/>
      <c r="X8" s="27"/>
      <c r="Y8" s="27">
        <v>210000</v>
      </c>
      <c r="Z8" s="27"/>
      <c r="AA8" s="27"/>
      <c r="AB8" s="27">
        <v>90000</v>
      </c>
      <c r="AC8" s="24" t="s">
        <v>92</v>
      </c>
      <c r="AD8" s="30">
        <f>V8+Y8</f>
        <v>510000</v>
      </c>
      <c r="AE8" s="30"/>
      <c r="AF8" s="25"/>
      <c r="AG8" s="25"/>
      <c r="AH8" s="46">
        <v>45292</v>
      </c>
      <c r="AI8" s="46">
        <v>45352</v>
      </c>
      <c r="AJ8" s="102">
        <v>45306</v>
      </c>
    </row>
    <row r="9" spans="2:36" s="32" customFormat="1" ht="35.25" customHeight="1" x14ac:dyDescent="0.25">
      <c r="B9" s="33" t="s">
        <v>100</v>
      </c>
      <c r="C9" s="34"/>
      <c r="D9" s="34"/>
      <c r="E9" s="34"/>
      <c r="F9" s="34"/>
      <c r="G9" s="34"/>
      <c r="H9" s="34"/>
      <c r="I9" s="34"/>
      <c r="J9" s="35" t="s">
        <v>193</v>
      </c>
      <c r="K9" s="34" t="s">
        <v>103</v>
      </c>
      <c r="L9" s="35" t="s">
        <v>96</v>
      </c>
      <c r="M9" s="34">
        <v>300</v>
      </c>
      <c r="N9" s="34"/>
      <c r="O9" s="34"/>
      <c r="P9" s="34"/>
      <c r="Q9" s="34"/>
      <c r="R9" s="34"/>
      <c r="S9" s="34"/>
      <c r="U9" s="36"/>
      <c r="V9" s="36"/>
      <c r="W9" s="36"/>
      <c r="X9" s="36"/>
      <c r="Y9" s="36"/>
      <c r="Z9" s="36"/>
      <c r="AA9" s="36"/>
      <c r="AB9" s="36"/>
      <c r="AC9" s="34"/>
      <c r="AD9" s="34"/>
      <c r="AE9" s="37"/>
      <c r="AF9" s="34"/>
      <c r="AG9" s="34"/>
      <c r="AH9" s="34"/>
      <c r="AI9" s="34"/>
      <c r="AJ9" s="34"/>
    </row>
    <row r="10" spans="2:36" s="32" customFormat="1" ht="35.25" customHeight="1" x14ac:dyDescent="0.25">
      <c r="B10" s="39" t="s">
        <v>100</v>
      </c>
      <c r="C10" s="40"/>
      <c r="D10" s="40"/>
      <c r="E10" s="40"/>
      <c r="F10" s="40"/>
      <c r="G10" s="40"/>
      <c r="H10" s="40"/>
      <c r="I10" s="40"/>
      <c r="J10" s="41" t="s">
        <v>194</v>
      </c>
      <c r="K10" s="40" t="s">
        <v>195</v>
      </c>
      <c r="L10" s="40" t="s">
        <v>199</v>
      </c>
      <c r="M10" s="47">
        <v>1800</v>
      </c>
      <c r="N10" s="40"/>
      <c r="O10" s="34"/>
      <c r="P10" s="40"/>
      <c r="Q10" s="40"/>
      <c r="R10" s="40"/>
      <c r="S10" s="40"/>
      <c r="T10" s="40"/>
      <c r="U10" s="42"/>
      <c r="V10" s="42"/>
      <c r="W10" s="42"/>
      <c r="X10" s="42"/>
      <c r="Y10" s="42"/>
      <c r="Z10" s="42"/>
      <c r="AA10" s="42"/>
      <c r="AB10" s="42"/>
      <c r="AC10" s="40"/>
      <c r="AD10" s="40"/>
      <c r="AE10" s="43"/>
      <c r="AF10" s="40"/>
      <c r="AG10" s="40"/>
      <c r="AH10" s="40"/>
      <c r="AI10" s="40"/>
      <c r="AJ10" s="40"/>
    </row>
    <row r="11" spans="2:36" s="32" customFormat="1" ht="157.5" customHeight="1" x14ac:dyDescent="0.25">
      <c r="B11" s="48" t="s">
        <v>104</v>
      </c>
      <c r="C11" s="49" t="s">
        <v>200</v>
      </c>
      <c r="D11" s="23" t="s">
        <v>189</v>
      </c>
      <c r="E11" s="23" t="s">
        <v>101</v>
      </c>
      <c r="F11" s="21" t="s">
        <v>334</v>
      </c>
      <c r="G11" s="23" t="s">
        <v>190</v>
      </c>
      <c r="H11" s="24" t="s">
        <v>83</v>
      </c>
      <c r="I11" s="24" t="s">
        <v>83</v>
      </c>
      <c r="J11" s="21" t="s">
        <v>84</v>
      </c>
      <c r="K11" s="25" t="s">
        <v>198</v>
      </c>
      <c r="L11" s="21" t="s">
        <v>113</v>
      </c>
      <c r="M11" s="130">
        <v>1074</v>
      </c>
      <c r="N11" s="25" t="s">
        <v>86</v>
      </c>
      <c r="O11" s="21" t="s">
        <v>105</v>
      </c>
      <c r="P11" s="24" t="s">
        <v>88</v>
      </c>
      <c r="Q11" s="24" t="s">
        <v>89</v>
      </c>
      <c r="R11" s="24" t="s">
        <v>90</v>
      </c>
      <c r="S11" s="24" t="s">
        <v>174</v>
      </c>
      <c r="T11" s="26">
        <f>U11+U14</f>
        <v>2125000</v>
      </c>
      <c r="U11" s="27">
        <f>V11+Y11</f>
        <v>255000</v>
      </c>
      <c r="V11" s="27">
        <v>150000</v>
      </c>
      <c r="W11" s="27"/>
      <c r="X11" s="27"/>
      <c r="Y11" s="27">
        <v>105000</v>
      </c>
      <c r="Z11" s="27"/>
      <c r="AA11" s="27"/>
      <c r="AB11" s="27">
        <v>45000</v>
      </c>
      <c r="AC11" s="24" t="s">
        <v>92</v>
      </c>
      <c r="AD11" s="30">
        <f>U11</f>
        <v>255000</v>
      </c>
      <c r="AE11" s="30"/>
      <c r="AF11" s="25"/>
      <c r="AG11" s="25"/>
      <c r="AH11" s="50" t="s">
        <v>201</v>
      </c>
      <c r="AI11" s="50" t="s">
        <v>192</v>
      </c>
      <c r="AJ11" s="103">
        <v>45309</v>
      </c>
    </row>
    <row r="12" spans="2:36" s="32" customFormat="1" ht="34.5" customHeight="1" x14ac:dyDescent="0.25">
      <c r="B12" s="33" t="s">
        <v>104</v>
      </c>
      <c r="D12" s="34"/>
      <c r="E12" s="34"/>
      <c r="F12" s="34"/>
      <c r="G12" s="34"/>
      <c r="H12" s="34"/>
      <c r="I12" s="34"/>
      <c r="J12" s="35" t="s">
        <v>193</v>
      </c>
      <c r="K12" s="34" t="s">
        <v>103</v>
      </c>
      <c r="L12" s="35" t="s">
        <v>96</v>
      </c>
      <c r="M12" s="131">
        <v>80</v>
      </c>
      <c r="N12" s="34"/>
      <c r="O12" s="34"/>
      <c r="P12" s="34"/>
      <c r="Q12" s="34"/>
      <c r="R12" s="34"/>
      <c r="S12" s="34"/>
      <c r="U12" s="36"/>
      <c r="V12" s="36"/>
      <c r="W12" s="36"/>
      <c r="X12" s="36"/>
      <c r="Y12" s="36"/>
      <c r="Z12" s="36"/>
      <c r="AA12" s="36"/>
      <c r="AB12" s="36"/>
      <c r="AC12" s="34"/>
      <c r="AD12" s="34"/>
      <c r="AE12" s="37"/>
      <c r="AF12" s="34"/>
      <c r="AG12" s="34"/>
      <c r="AH12" s="51"/>
      <c r="AI12" s="51"/>
      <c r="AJ12" s="51"/>
    </row>
    <row r="13" spans="2:36" s="32" customFormat="1" ht="33.75" customHeight="1" x14ac:dyDescent="0.25">
      <c r="B13" s="33" t="s">
        <v>104</v>
      </c>
      <c r="D13" s="34"/>
      <c r="E13" s="34"/>
      <c r="F13" s="34"/>
      <c r="G13" s="34"/>
      <c r="H13" s="34"/>
      <c r="I13" s="34"/>
      <c r="J13" s="35" t="s">
        <v>194</v>
      </c>
      <c r="K13" s="34" t="s">
        <v>195</v>
      </c>
      <c r="L13" s="34" t="s">
        <v>115</v>
      </c>
      <c r="M13" s="132">
        <v>1074</v>
      </c>
      <c r="N13" s="34"/>
      <c r="O13" s="34"/>
      <c r="P13" s="34"/>
      <c r="Q13" s="34"/>
      <c r="R13" s="34"/>
      <c r="S13" s="34"/>
      <c r="U13" s="42"/>
      <c r="V13" s="42"/>
      <c r="W13" s="42"/>
      <c r="X13" s="42"/>
      <c r="Y13" s="42"/>
      <c r="Z13" s="42"/>
      <c r="AA13" s="42"/>
      <c r="AB13" s="42"/>
      <c r="AC13" s="40"/>
      <c r="AD13" s="40"/>
      <c r="AE13" s="43"/>
      <c r="AF13" s="40"/>
      <c r="AG13" s="40"/>
      <c r="AH13" s="51"/>
      <c r="AI13" s="51"/>
      <c r="AJ13" s="51"/>
    </row>
    <row r="14" spans="2:36" s="32" customFormat="1" ht="98.25" customHeight="1" x14ac:dyDescent="0.25">
      <c r="B14" s="33" t="s">
        <v>104</v>
      </c>
      <c r="D14" s="23" t="s">
        <v>202</v>
      </c>
      <c r="E14" s="52" t="s">
        <v>82</v>
      </c>
      <c r="F14" s="22" t="s">
        <v>335</v>
      </c>
      <c r="G14" s="23" t="s">
        <v>190</v>
      </c>
      <c r="H14" s="24" t="s">
        <v>83</v>
      </c>
      <c r="I14" s="24" t="s">
        <v>83</v>
      </c>
      <c r="J14" s="21" t="s">
        <v>84</v>
      </c>
      <c r="K14" s="25" t="s">
        <v>198</v>
      </c>
      <c r="L14" s="21" t="s">
        <v>113</v>
      </c>
      <c r="M14" s="133">
        <v>1074</v>
      </c>
      <c r="N14" s="53"/>
      <c r="O14" s="53"/>
      <c r="P14" s="34"/>
      <c r="Q14" s="34"/>
      <c r="R14" s="34"/>
      <c r="S14" s="34"/>
      <c r="U14" s="36">
        <f>V14+Y14</f>
        <v>1870000</v>
      </c>
      <c r="V14" s="36">
        <v>1100000</v>
      </c>
      <c r="W14" s="36"/>
      <c r="X14" s="36"/>
      <c r="Y14" s="36">
        <v>770000</v>
      </c>
      <c r="Z14" s="36"/>
      <c r="AA14" s="36"/>
      <c r="AB14" s="36">
        <v>330000</v>
      </c>
      <c r="AC14" s="51" t="s">
        <v>92</v>
      </c>
      <c r="AD14" s="37">
        <f>U14</f>
        <v>1870000</v>
      </c>
      <c r="AE14" s="37"/>
      <c r="AF14" s="34"/>
      <c r="AG14" s="34"/>
      <c r="AH14" s="54"/>
      <c r="AI14" s="54"/>
      <c r="AJ14" s="51"/>
    </row>
    <row r="15" spans="2:36" s="32" customFormat="1" ht="65.25" customHeight="1" x14ac:dyDescent="0.25">
      <c r="B15" s="33" t="s">
        <v>104</v>
      </c>
      <c r="D15" s="34"/>
      <c r="E15" s="34"/>
      <c r="F15" s="34"/>
      <c r="G15" s="34"/>
      <c r="H15" s="34"/>
      <c r="I15" s="34"/>
      <c r="J15" s="35" t="s">
        <v>203</v>
      </c>
      <c r="K15" s="34" t="s">
        <v>204</v>
      </c>
      <c r="L15" s="34" t="s">
        <v>93</v>
      </c>
      <c r="M15" s="131">
        <v>27.27</v>
      </c>
      <c r="N15" s="34"/>
      <c r="O15" s="34"/>
      <c r="P15" s="34"/>
      <c r="Q15" s="34"/>
      <c r="R15" s="34"/>
      <c r="S15" s="34"/>
      <c r="U15" s="36"/>
      <c r="V15" s="36"/>
      <c r="W15" s="36"/>
      <c r="X15" s="36"/>
      <c r="Y15" s="36"/>
      <c r="Z15" s="36"/>
      <c r="AA15" s="36"/>
      <c r="AB15" s="36"/>
      <c r="AC15" s="34"/>
      <c r="AD15" s="34"/>
      <c r="AE15" s="37"/>
      <c r="AF15" s="34"/>
      <c r="AG15" s="34"/>
      <c r="AH15" s="34"/>
      <c r="AI15" s="34"/>
      <c r="AJ15" s="34"/>
    </row>
    <row r="16" spans="2:36" s="32" customFormat="1" ht="48.75" customHeight="1" x14ac:dyDescent="0.25">
      <c r="B16" s="33" t="s">
        <v>104</v>
      </c>
      <c r="D16" s="34"/>
      <c r="E16" s="34"/>
      <c r="F16" s="34"/>
      <c r="G16" s="34"/>
      <c r="H16" s="34"/>
      <c r="I16" s="34"/>
      <c r="J16" s="35" t="s">
        <v>205</v>
      </c>
      <c r="K16" s="34" t="s">
        <v>106</v>
      </c>
      <c r="L16" s="35" t="s">
        <v>113</v>
      </c>
      <c r="M16" s="134">
        <v>365</v>
      </c>
      <c r="N16" s="34"/>
      <c r="O16" s="34"/>
      <c r="P16" s="34"/>
      <c r="Q16" s="34"/>
      <c r="R16" s="34"/>
      <c r="S16" s="34"/>
      <c r="U16" s="36"/>
      <c r="V16" s="36"/>
      <c r="W16" s="36"/>
      <c r="X16" s="36"/>
      <c r="Y16" s="36"/>
      <c r="Z16" s="36"/>
      <c r="AA16" s="36"/>
      <c r="AB16" s="36"/>
      <c r="AC16" s="34"/>
      <c r="AD16" s="34"/>
      <c r="AE16" s="37"/>
      <c r="AF16" s="34"/>
      <c r="AG16" s="34"/>
      <c r="AH16" s="34"/>
      <c r="AI16" s="34"/>
      <c r="AJ16" s="34"/>
    </row>
    <row r="17" spans="2:36" s="32" customFormat="1" ht="34.5" customHeight="1" x14ac:dyDescent="0.25">
      <c r="B17" s="33" t="s">
        <v>104</v>
      </c>
      <c r="D17" s="34"/>
      <c r="E17" s="34"/>
      <c r="F17" s="34"/>
      <c r="G17" s="34"/>
      <c r="H17" s="34"/>
      <c r="I17" s="34"/>
      <c r="J17" s="35" t="s">
        <v>194</v>
      </c>
      <c r="K17" s="34" t="s">
        <v>195</v>
      </c>
      <c r="L17" s="34" t="s">
        <v>115</v>
      </c>
      <c r="M17" s="135">
        <v>1074</v>
      </c>
      <c r="N17" s="34"/>
      <c r="O17" s="34"/>
      <c r="P17" s="34"/>
      <c r="Q17" s="34"/>
      <c r="R17" s="34"/>
      <c r="S17" s="34"/>
      <c r="U17" s="36"/>
      <c r="V17" s="36"/>
      <c r="W17" s="36"/>
      <c r="X17" s="36"/>
      <c r="Y17" s="36"/>
      <c r="Z17" s="36"/>
      <c r="AA17" s="36"/>
      <c r="AB17" s="36"/>
      <c r="AC17" s="34"/>
      <c r="AD17" s="34"/>
      <c r="AE17" s="37"/>
      <c r="AF17" s="34"/>
      <c r="AG17" s="34"/>
      <c r="AH17" s="34"/>
      <c r="AI17" s="34"/>
      <c r="AJ17" s="34"/>
    </row>
    <row r="18" spans="2:36" s="32" customFormat="1" ht="63" customHeight="1" x14ac:dyDescent="0.25">
      <c r="B18" s="33" t="s">
        <v>104</v>
      </c>
      <c r="D18" s="34"/>
      <c r="E18" s="34"/>
      <c r="F18" s="34"/>
      <c r="G18" s="34"/>
      <c r="H18" s="34"/>
      <c r="I18" s="34"/>
      <c r="J18" s="35" t="s">
        <v>206</v>
      </c>
      <c r="K18" s="34" t="s">
        <v>207</v>
      </c>
      <c r="L18" s="34" t="s">
        <v>116</v>
      </c>
      <c r="M18" s="131">
        <v>2</v>
      </c>
      <c r="N18" s="34"/>
      <c r="O18" s="34"/>
      <c r="P18" s="34"/>
      <c r="Q18" s="34"/>
      <c r="R18" s="34"/>
      <c r="S18" s="34"/>
      <c r="U18" s="36"/>
      <c r="V18" s="36"/>
      <c r="W18" s="36"/>
      <c r="X18" s="36"/>
      <c r="Y18" s="36"/>
      <c r="Z18" s="36"/>
      <c r="AA18" s="36"/>
      <c r="AB18" s="36"/>
      <c r="AC18" s="34"/>
      <c r="AD18" s="34"/>
      <c r="AE18" s="37"/>
      <c r="AF18" s="34"/>
      <c r="AG18" s="34"/>
      <c r="AH18" s="34"/>
      <c r="AI18" s="34"/>
      <c r="AJ18" s="34"/>
    </row>
    <row r="19" spans="2:36" s="32" customFormat="1" ht="45.75" customHeight="1" x14ac:dyDescent="0.25">
      <c r="B19" s="33" t="s">
        <v>104</v>
      </c>
      <c r="D19" s="34"/>
      <c r="E19" s="34"/>
      <c r="F19" s="34"/>
      <c r="G19" s="34"/>
      <c r="H19" s="34"/>
      <c r="I19" s="34"/>
      <c r="J19" s="35" t="s">
        <v>208</v>
      </c>
      <c r="K19" s="34" t="s">
        <v>107</v>
      </c>
      <c r="L19" s="34" t="s">
        <v>115</v>
      </c>
      <c r="M19" s="134">
        <v>365</v>
      </c>
      <c r="N19" s="34"/>
      <c r="O19" s="34"/>
      <c r="P19" s="34"/>
      <c r="Q19" s="34"/>
      <c r="R19" s="34"/>
      <c r="S19" s="34"/>
      <c r="U19" s="36"/>
      <c r="V19" s="36"/>
      <c r="W19" s="36"/>
      <c r="X19" s="36"/>
      <c r="Y19" s="36"/>
      <c r="Z19" s="36"/>
      <c r="AA19" s="36"/>
      <c r="AB19" s="36"/>
      <c r="AC19" s="34"/>
      <c r="AD19" s="34"/>
      <c r="AE19" s="37"/>
      <c r="AF19" s="34"/>
      <c r="AG19" s="34"/>
      <c r="AH19" s="34"/>
      <c r="AI19" s="34"/>
      <c r="AJ19" s="34"/>
    </row>
    <row r="20" spans="2:36" s="32" customFormat="1" ht="34.5" customHeight="1" x14ac:dyDescent="0.25">
      <c r="B20" s="39" t="s">
        <v>104</v>
      </c>
      <c r="C20" s="55"/>
      <c r="D20" s="40"/>
      <c r="E20" s="40"/>
      <c r="F20" s="40"/>
      <c r="G20" s="40"/>
      <c r="H20" s="40"/>
      <c r="I20" s="40"/>
      <c r="J20" s="41" t="s">
        <v>209</v>
      </c>
      <c r="K20" s="40" t="s">
        <v>108</v>
      </c>
      <c r="L20" s="40" t="s">
        <v>116</v>
      </c>
      <c r="M20" s="136">
        <v>30</v>
      </c>
      <c r="N20" s="40"/>
      <c r="O20" s="40"/>
      <c r="P20" s="40"/>
      <c r="Q20" s="40"/>
      <c r="R20" s="40"/>
      <c r="S20" s="40"/>
      <c r="T20" s="40"/>
      <c r="U20" s="42"/>
      <c r="V20" s="42"/>
      <c r="W20" s="42"/>
      <c r="X20" s="42"/>
      <c r="Y20" s="42"/>
      <c r="Z20" s="42"/>
      <c r="AA20" s="42"/>
      <c r="AB20" s="42"/>
      <c r="AC20" s="40"/>
      <c r="AD20" s="40"/>
      <c r="AE20" s="43"/>
      <c r="AF20" s="40"/>
      <c r="AG20" s="40"/>
      <c r="AH20" s="40"/>
      <c r="AI20" s="40"/>
      <c r="AJ20" s="40"/>
    </row>
    <row r="21" spans="2:36" s="32" customFormat="1" ht="138" customHeight="1" x14ac:dyDescent="0.25">
      <c r="B21" s="56" t="s">
        <v>109</v>
      </c>
      <c r="C21" s="49" t="s">
        <v>210</v>
      </c>
      <c r="D21" s="23" t="s">
        <v>189</v>
      </c>
      <c r="E21" s="23" t="s">
        <v>101</v>
      </c>
      <c r="F21" s="21" t="s">
        <v>371</v>
      </c>
      <c r="G21" s="23" t="s">
        <v>190</v>
      </c>
      <c r="H21" s="24" t="s">
        <v>83</v>
      </c>
      <c r="I21" s="24" t="s">
        <v>83</v>
      </c>
      <c r="J21" s="21" t="s">
        <v>84</v>
      </c>
      <c r="K21" s="25" t="s">
        <v>198</v>
      </c>
      <c r="L21" s="21" t="s">
        <v>113</v>
      </c>
      <c r="M21" s="130">
        <v>900</v>
      </c>
      <c r="N21" s="25" t="s">
        <v>86</v>
      </c>
      <c r="O21" s="21" t="s">
        <v>121</v>
      </c>
      <c r="P21" s="24" t="s">
        <v>88</v>
      </c>
      <c r="Q21" s="24" t="s">
        <v>89</v>
      </c>
      <c r="R21" s="24" t="s">
        <v>90</v>
      </c>
      <c r="S21" s="24" t="s">
        <v>174</v>
      </c>
      <c r="T21" s="192">
        <f>U21+U26</f>
        <v>4107200</v>
      </c>
      <c r="U21" s="720">
        <f>V21+Y21</f>
        <v>1976313.75</v>
      </c>
      <c r="V21" s="720">
        <v>1162537.5</v>
      </c>
      <c r="W21" s="720"/>
      <c r="X21" s="720"/>
      <c r="Y21" s="720">
        <v>813776.25</v>
      </c>
      <c r="Z21" s="720"/>
      <c r="AA21" s="720"/>
      <c r="AB21" s="720">
        <v>348761.25</v>
      </c>
      <c r="AC21" s="721" t="s">
        <v>92</v>
      </c>
      <c r="AD21" s="193">
        <f>U21</f>
        <v>1976313.75</v>
      </c>
      <c r="AE21" s="30"/>
      <c r="AF21" s="25"/>
      <c r="AG21" s="25"/>
      <c r="AH21" s="137">
        <v>45383</v>
      </c>
      <c r="AI21" s="722">
        <v>45657</v>
      </c>
      <c r="AJ21" s="190">
        <v>45387</v>
      </c>
    </row>
    <row r="22" spans="2:36" s="32" customFormat="1" ht="35.25" customHeight="1" x14ac:dyDescent="0.25">
      <c r="B22" s="33" t="s">
        <v>109</v>
      </c>
      <c r="D22" s="34"/>
      <c r="E22" s="34"/>
      <c r="F22" s="34"/>
      <c r="G22" s="34"/>
      <c r="H22" s="34"/>
      <c r="I22" s="34"/>
      <c r="J22" s="35" t="s">
        <v>194</v>
      </c>
      <c r="K22" s="34" t="s">
        <v>195</v>
      </c>
      <c r="L22" s="34" t="s">
        <v>115</v>
      </c>
      <c r="M22" s="138">
        <v>1600</v>
      </c>
      <c r="N22" s="34"/>
      <c r="O22" s="34"/>
      <c r="P22" s="34"/>
      <c r="Q22" s="34"/>
      <c r="R22" s="34"/>
      <c r="S22" s="34"/>
      <c r="U22" s="36"/>
      <c r="V22" s="36"/>
      <c r="W22" s="36"/>
      <c r="X22" s="36"/>
      <c r="Y22" s="36"/>
      <c r="Z22" s="36"/>
      <c r="AA22" s="36"/>
      <c r="AB22" s="36"/>
      <c r="AC22" s="34"/>
      <c r="AD22" s="34"/>
      <c r="AE22" s="37"/>
      <c r="AF22" s="34"/>
      <c r="AG22" s="34"/>
      <c r="AH22" s="34"/>
      <c r="AI22" s="34"/>
      <c r="AJ22" s="34"/>
    </row>
    <row r="23" spans="2:36" s="32" customFormat="1" ht="50.25" customHeight="1" x14ac:dyDescent="0.25">
      <c r="B23" s="33" t="s">
        <v>109</v>
      </c>
      <c r="D23" s="34"/>
      <c r="E23" s="34"/>
      <c r="F23" s="34"/>
      <c r="G23" s="34"/>
      <c r="H23" s="34"/>
      <c r="I23" s="34"/>
      <c r="J23" s="35" t="s">
        <v>205</v>
      </c>
      <c r="K23" s="34" t="s">
        <v>106</v>
      </c>
      <c r="L23" s="35" t="s">
        <v>113</v>
      </c>
      <c r="M23" s="131">
        <v>40</v>
      </c>
      <c r="N23" s="34"/>
      <c r="O23" s="34"/>
      <c r="P23" s="34"/>
      <c r="Q23" s="34"/>
      <c r="R23" s="34"/>
      <c r="S23" s="34"/>
      <c r="U23" s="36"/>
      <c r="V23" s="36"/>
      <c r="W23" s="36"/>
      <c r="X23" s="36"/>
      <c r="Y23" s="36"/>
      <c r="Z23" s="36"/>
      <c r="AA23" s="36"/>
      <c r="AB23" s="36"/>
      <c r="AC23" s="34"/>
      <c r="AD23" s="34"/>
      <c r="AE23" s="37"/>
      <c r="AF23" s="34"/>
      <c r="AG23" s="34"/>
      <c r="AH23" s="34"/>
      <c r="AI23" s="34"/>
      <c r="AJ23" s="34"/>
    </row>
    <row r="24" spans="2:36" s="32" customFormat="1" ht="35.25" customHeight="1" x14ac:dyDescent="0.25">
      <c r="B24" s="33" t="s">
        <v>109</v>
      </c>
      <c r="D24" s="34"/>
      <c r="E24" s="34"/>
      <c r="F24" s="34"/>
      <c r="G24" s="34"/>
      <c r="H24" s="34"/>
      <c r="I24" s="34"/>
      <c r="J24" s="35" t="s">
        <v>193</v>
      </c>
      <c r="K24" s="34" t="s">
        <v>103</v>
      </c>
      <c r="L24" s="35" t="s">
        <v>96</v>
      </c>
      <c r="M24" s="131">
        <v>400</v>
      </c>
      <c r="N24" s="34"/>
      <c r="O24" s="34"/>
      <c r="P24" s="34"/>
      <c r="Q24" s="34"/>
      <c r="R24" s="34"/>
      <c r="S24" s="34"/>
      <c r="U24" s="36"/>
      <c r="V24" s="36"/>
      <c r="W24" s="36"/>
      <c r="X24" s="36"/>
      <c r="Y24" s="36"/>
      <c r="Z24" s="36"/>
      <c r="AA24" s="36"/>
      <c r="AB24" s="36"/>
      <c r="AC24" s="34"/>
      <c r="AD24" s="34"/>
      <c r="AE24" s="37"/>
      <c r="AF24" s="34"/>
      <c r="AG24" s="34"/>
      <c r="AH24" s="34"/>
      <c r="AI24" s="34"/>
      <c r="AJ24" s="34"/>
    </row>
    <row r="25" spans="2:36" s="32" customFormat="1" ht="51.75" customHeight="1" x14ac:dyDescent="0.25">
      <c r="B25" s="33" t="s">
        <v>109</v>
      </c>
      <c r="D25" s="40"/>
      <c r="E25" s="40"/>
      <c r="F25" s="40"/>
      <c r="G25" s="40"/>
      <c r="H25" s="40"/>
      <c r="I25" s="40"/>
      <c r="J25" s="41" t="s">
        <v>208</v>
      </c>
      <c r="K25" s="40" t="s">
        <v>107</v>
      </c>
      <c r="L25" s="40" t="s">
        <v>115</v>
      </c>
      <c r="M25" s="136">
        <v>60</v>
      </c>
      <c r="N25" s="34"/>
      <c r="O25" s="34"/>
      <c r="P25" s="34"/>
      <c r="Q25" s="34"/>
      <c r="R25" s="34"/>
      <c r="S25" s="34"/>
      <c r="U25" s="42"/>
      <c r="V25" s="42"/>
      <c r="W25" s="42"/>
      <c r="X25" s="42"/>
      <c r="Y25" s="42"/>
      <c r="Z25" s="42"/>
      <c r="AA25" s="42"/>
      <c r="AB25" s="42"/>
      <c r="AC25" s="40"/>
      <c r="AD25" s="40"/>
      <c r="AE25" s="43"/>
      <c r="AF25" s="40"/>
      <c r="AG25" s="40"/>
      <c r="AH25" s="34"/>
      <c r="AI25" s="34"/>
      <c r="AJ25" s="34"/>
    </row>
    <row r="26" spans="2:36" s="32" customFormat="1" ht="180" x14ac:dyDescent="0.25">
      <c r="B26" s="33" t="s">
        <v>109</v>
      </c>
      <c r="D26" s="23" t="s">
        <v>202</v>
      </c>
      <c r="E26" s="52" t="s">
        <v>82</v>
      </c>
      <c r="F26" s="22" t="s">
        <v>336</v>
      </c>
      <c r="G26" s="23" t="s">
        <v>190</v>
      </c>
      <c r="H26" s="24" t="s">
        <v>83</v>
      </c>
      <c r="I26" s="24" t="s">
        <v>83</v>
      </c>
      <c r="J26" s="21" t="s">
        <v>84</v>
      </c>
      <c r="K26" s="25" t="s">
        <v>198</v>
      </c>
      <c r="L26" s="21" t="s">
        <v>113</v>
      </c>
      <c r="M26" s="139">
        <v>900</v>
      </c>
      <c r="N26" s="34"/>
      <c r="O26" s="34"/>
      <c r="P26" s="34"/>
      <c r="Q26" s="34"/>
      <c r="R26" s="34"/>
      <c r="S26" s="34"/>
      <c r="U26" s="723">
        <f>V26+Y26</f>
        <v>2130886.25</v>
      </c>
      <c r="V26" s="723">
        <v>1253462.5</v>
      </c>
      <c r="W26" s="723"/>
      <c r="X26" s="723"/>
      <c r="Y26" s="723">
        <v>877423.75</v>
      </c>
      <c r="Z26" s="723"/>
      <c r="AA26" s="723"/>
      <c r="AB26" s="723">
        <v>376038.75</v>
      </c>
      <c r="AC26" s="721" t="s">
        <v>92</v>
      </c>
      <c r="AD26" s="724">
        <f>U26</f>
        <v>2130886.25</v>
      </c>
      <c r="AE26" s="37"/>
      <c r="AF26" s="34"/>
      <c r="AG26" s="34"/>
      <c r="AH26" s="34"/>
      <c r="AI26" s="34"/>
      <c r="AJ26" s="34"/>
    </row>
    <row r="27" spans="2:36" s="32" customFormat="1" ht="63" customHeight="1" x14ac:dyDescent="0.25">
      <c r="B27" s="33" t="s">
        <v>109</v>
      </c>
      <c r="D27" s="34"/>
      <c r="E27" s="34"/>
      <c r="F27" s="34"/>
      <c r="G27" s="34"/>
      <c r="H27" s="34"/>
      <c r="I27" s="34"/>
      <c r="J27" s="35" t="s">
        <v>211</v>
      </c>
      <c r="K27" s="34" t="s">
        <v>204</v>
      </c>
      <c r="L27" s="34" t="s">
        <v>93</v>
      </c>
      <c r="M27" s="140">
        <v>35.29</v>
      </c>
      <c r="N27" s="34"/>
      <c r="O27" s="34"/>
      <c r="P27" s="34"/>
      <c r="Q27" s="34"/>
      <c r="R27" s="34"/>
      <c r="S27" s="34"/>
      <c r="U27" s="36"/>
      <c r="V27" s="36"/>
      <c r="W27" s="36"/>
      <c r="X27" s="36"/>
      <c r="Y27" s="36"/>
      <c r="Z27" s="36"/>
      <c r="AA27" s="36"/>
      <c r="AB27" s="36"/>
      <c r="AC27" s="34"/>
      <c r="AD27" s="34"/>
      <c r="AE27" s="37"/>
      <c r="AF27" s="34"/>
      <c r="AG27" s="34"/>
      <c r="AH27" s="34"/>
      <c r="AI27" s="34"/>
      <c r="AJ27" s="34"/>
    </row>
    <row r="28" spans="2:36" s="32" customFormat="1" ht="31.5" customHeight="1" x14ac:dyDescent="0.25">
      <c r="B28" s="33" t="s">
        <v>109</v>
      </c>
      <c r="D28" s="34"/>
      <c r="E28" s="34"/>
      <c r="F28" s="34"/>
      <c r="G28" s="34"/>
      <c r="H28" s="34"/>
      <c r="I28" s="34"/>
      <c r="J28" s="35" t="s">
        <v>194</v>
      </c>
      <c r="K28" s="34" t="s">
        <v>195</v>
      </c>
      <c r="L28" s="34" t="s">
        <v>115</v>
      </c>
      <c r="M28" s="135">
        <v>1600</v>
      </c>
      <c r="N28" s="34"/>
      <c r="O28" s="34"/>
      <c r="P28" s="34"/>
      <c r="Q28" s="34"/>
      <c r="R28" s="34"/>
      <c r="S28" s="34"/>
      <c r="U28" s="36"/>
      <c r="V28" s="36"/>
      <c r="W28" s="36"/>
      <c r="X28" s="36"/>
      <c r="Y28" s="36"/>
      <c r="Z28" s="36"/>
      <c r="AA28" s="36"/>
      <c r="AB28" s="36"/>
      <c r="AC28" s="34"/>
      <c r="AD28" s="34"/>
      <c r="AE28" s="37"/>
      <c r="AF28" s="34"/>
      <c r="AG28" s="34"/>
      <c r="AH28" s="34"/>
      <c r="AI28" s="34"/>
      <c r="AJ28" s="34"/>
    </row>
    <row r="29" spans="2:36" s="32" customFormat="1" ht="63.75" customHeight="1" x14ac:dyDescent="0.25">
      <c r="B29" s="39" t="s">
        <v>109</v>
      </c>
      <c r="D29" s="34"/>
      <c r="E29" s="34"/>
      <c r="F29" s="34"/>
      <c r="G29" s="34"/>
      <c r="H29" s="34"/>
      <c r="I29" s="34"/>
      <c r="J29" s="35" t="s">
        <v>206</v>
      </c>
      <c r="K29" s="34" t="s">
        <v>207</v>
      </c>
      <c r="L29" s="34" t="s">
        <v>116</v>
      </c>
      <c r="M29" s="140">
        <v>4</v>
      </c>
      <c r="N29" s="34"/>
      <c r="O29" s="34"/>
      <c r="P29" s="34"/>
      <c r="Q29" s="34"/>
      <c r="R29" s="34"/>
      <c r="S29" s="34"/>
      <c r="T29" s="40"/>
      <c r="U29" s="36"/>
      <c r="V29" s="36"/>
      <c r="W29" s="36"/>
      <c r="X29" s="36"/>
      <c r="Y29" s="36"/>
      <c r="Z29" s="36"/>
      <c r="AA29" s="36"/>
      <c r="AB29" s="36"/>
      <c r="AC29" s="34"/>
      <c r="AD29" s="34"/>
      <c r="AE29" s="37"/>
      <c r="AF29" s="34"/>
      <c r="AG29" s="34"/>
      <c r="AH29" s="34"/>
      <c r="AI29" s="34"/>
      <c r="AJ29" s="34"/>
    </row>
    <row r="30" spans="2:36" s="32" customFormat="1" ht="136.5" customHeight="1" x14ac:dyDescent="0.25">
      <c r="B30" s="56" t="s">
        <v>112</v>
      </c>
      <c r="C30" s="21" t="s">
        <v>212</v>
      </c>
      <c r="D30" s="23" t="s">
        <v>189</v>
      </c>
      <c r="E30" s="23" t="s">
        <v>101</v>
      </c>
      <c r="F30" s="21" t="s">
        <v>337</v>
      </c>
      <c r="G30" s="23" t="s">
        <v>190</v>
      </c>
      <c r="H30" s="24" t="s">
        <v>83</v>
      </c>
      <c r="I30" s="24" t="s">
        <v>83</v>
      </c>
      <c r="J30" s="21" t="s">
        <v>110</v>
      </c>
      <c r="K30" s="21" t="s">
        <v>85</v>
      </c>
      <c r="L30" s="21" t="s">
        <v>113</v>
      </c>
      <c r="M30" s="191">
        <v>1124</v>
      </c>
      <c r="N30" s="25" t="s">
        <v>86</v>
      </c>
      <c r="O30" s="21" t="s">
        <v>111</v>
      </c>
      <c r="P30" s="24" t="s">
        <v>88</v>
      </c>
      <c r="Q30" s="24" t="s">
        <v>89</v>
      </c>
      <c r="R30" s="24" t="s">
        <v>90</v>
      </c>
      <c r="S30" s="24" t="s">
        <v>174</v>
      </c>
      <c r="T30" s="725">
        <f>U30</f>
        <v>3130731.05</v>
      </c>
      <c r="U30" s="215">
        <f>V30+Y30</f>
        <v>3130731.05</v>
      </c>
      <c r="V30" s="215">
        <v>1841606.5</v>
      </c>
      <c r="W30" s="215"/>
      <c r="X30" s="215"/>
      <c r="Y30" s="215">
        <v>1289124.55</v>
      </c>
      <c r="Z30" s="215"/>
      <c r="AA30" s="215"/>
      <c r="AB30" s="215">
        <v>552481.94999999995</v>
      </c>
      <c r="AC30" s="141" t="s">
        <v>92</v>
      </c>
      <c r="AD30" s="726">
        <f>U30</f>
        <v>3130731.05</v>
      </c>
      <c r="AE30" s="141"/>
      <c r="AF30" s="141"/>
      <c r="AG30" s="141"/>
      <c r="AH30" s="727" t="s">
        <v>192</v>
      </c>
      <c r="AI30" s="728" t="s">
        <v>637</v>
      </c>
      <c r="AJ30" s="106">
        <v>45365</v>
      </c>
    </row>
    <row r="31" spans="2:36" s="32" customFormat="1" ht="38.25" customHeight="1" x14ac:dyDescent="0.25">
      <c r="B31" s="33" t="s">
        <v>112</v>
      </c>
      <c r="C31" s="34"/>
      <c r="D31" s="34"/>
      <c r="E31" s="34"/>
      <c r="F31" s="34"/>
      <c r="G31" s="34"/>
      <c r="H31" s="34"/>
      <c r="I31" s="34"/>
      <c r="J31" s="35" t="s">
        <v>213</v>
      </c>
      <c r="K31" s="35" t="s">
        <v>103</v>
      </c>
      <c r="L31" s="35" t="s">
        <v>96</v>
      </c>
      <c r="M31" s="194">
        <v>675</v>
      </c>
      <c r="N31" s="34"/>
      <c r="O31" s="34"/>
      <c r="P31" s="34"/>
      <c r="Q31" s="34"/>
      <c r="R31" s="34"/>
      <c r="S31" s="34"/>
      <c r="U31" s="36"/>
      <c r="V31" s="36"/>
      <c r="W31" s="36"/>
      <c r="X31" s="36"/>
      <c r="Y31" s="36"/>
      <c r="Z31" s="36"/>
      <c r="AA31" s="36"/>
      <c r="AB31" s="36"/>
      <c r="AC31" s="34"/>
      <c r="AD31" s="34"/>
      <c r="AE31" s="34"/>
      <c r="AF31" s="34"/>
      <c r="AG31" s="34"/>
      <c r="AH31" s="34"/>
      <c r="AI31" s="34"/>
      <c r="AJ31" s="34"/>
    </row>
    <row r="32" spans="2:36" s="32" customFormat="1" ht="34.5" customHeight="1" x14ac:dyDescent="0.25">
      <c r="B32" s="33" t="s">
        <v>112</v>
      </c>
      <c r="C32" s="34"/>
      <c r="D32" s="34"/>
      <c r="E32" s="34"/>
      <c r="F32" s="34"/>
      <c r="G32" s="34"/>
      <c r="H32" s="34"/>
      <c r="I32" s="34"/>
      <c r="J32" s="35" t="s">
        <v>194</v>
      </c>
      <c r="K32" s="35" t="s">
        <v>195</v>
      </c>
      <c r="L32" s="35" t="s">
        <v>115</v>
      </c>
      <c r="M32" s="195">
        <v>1124</v>
      </c>
      <c r="N32" s="34"/>
      <c r="O32" s="34"/>
      <c r="P32" s="34"/>
      <c r="Q32" s="34"/>
      <c r="R32" s="34"/>
      <c r="S32" s="34"/>
      <c r="U32" s="42"/>
      <c r="V32" s="42"/>
      <c r="W32" s="42"/>
      <c r="X32" s="42"/>
      <c r="Y32" s="42"/>
      <c r="Z32" s="42"/>
      <c r="AA32" s="42"/>
      <c r="AB32" s="42"/>
      <c r="AC32" s="40"/>
      <c r="AD32" s="40"/>
      <c r="AE32" s="40"/>
      <c r="AF32" s="40"/>
      <c r="AG32" s="40"/>
      <c r="AH32" s="34"/>
      <c r="AI32" s="34"/>
      <c r="AJ32" s="34"/>
    </row>
    <row r="33" spans="2:36" s="32" customFormat="1" ht="93.75" hidden="1" customHeight="1" x14ac:dyDescent="0.25">
      <c r="B33" s="33" t="s">
        <v>112</v>
      </c>
      <c r="C33" s="34"/>
      <c r="D33" s="196" t="s">
        <v>202</v>
      </c>
      <c r="E33" s="197" t="s">
        <v>82</v>
      </c>
      <c r="F33" s="198" t="s">
        <v>638</v>
      </c>
      <c r="G33" s="196" t="s">
        <v>190</v>
      </c>
      <c r="H33" s="199" t="s">
        <v>83</v>
      </c>
      <c r="I33" s="199" t="s">
        <v>83</v>
      </c>
      <c r="J33" s="196" t="s">
        <v>110</v>
      </c>
      <c r="K33" s="196" t="s">
        <v>85</v>
      </c>
      <c r="L33" s="196" t="s">
        <v>113</v>
      </c>
      <c r="M33" s="200">
        <v>1177</v>
      </c>
      <c r="N33" s="201"/>
      <c r="O33" s="201"/>
      <c r="P33" s="201"/>
      <c r="Q33" s="201"/>
      <c r="R33" s="201"/>
      <c r="S33" s="201"/>
      <c r="T33" s="202"/>
      <c r="U33" s="203"/>
      <c r="V33" s="203"/>
      <c r="W33" s="204"/>
      <c r="X33" s="204"/>
      <c r="Y33" s="203"/>
      <c r="Z33" s="204"/>
      <c r="AA33" s="204"/>
      <c r="AB33" s="203"/>
      <c r="AC33" s="201"/>
      <c r="AD33" s="205"/>
      <c r="AE33" s="201"/>
      <c r="AF33" s="201"/>
      <c r="AG33" s="201"/>
      <c r="AH33" s="34"/>
      <c r="AI33" s="34"/>
      <c r="AJ33" s="34"/>
    </row>
    <row r="34" spans="2:36" s="32" customFormat="1" ht="67.5" hidden="1" customHeight="1" x14ac:dyDescent="0.25">
      <c r="B34" s="33" t="s">
        <v>112</v>
      </c>
      <c r="C34" s="34"/>
      <c r="D34" s="206"/>
      <c r="E34" s="206"/>
      <c r="F34" s="206"/>
      <c r="G34" s="206"/>
      <c r="H34" s="206"/>
      <c r="I34" s="206"/>
      <c r="J34" s="207" t="s">
        <v>203</v>
      </c>
      <c r="K34" s="207" t="s">
        <v>204</v>
      </c>
      <c r="L34" s="207" t="s">
        <v>93</v>
      </c>
      <c r="M34" s="208">
        <v>60</v>
      </c>
      <c r="N34" s="201"/>
      <c r="O34" s="201"/>
      <c r="P34" s="201"/>
      <c r="Q34" s="201"/>
      <c r="R34" s="201"/>
      <c r="S34" s="201"/>
      <c r="T34" s="202"/>
      <c r="U34" s="204"/>
      <c r="V34" s="204"/>
      <c r="W34" s="204"/>
      <c r="X34" s="204"/>
      <c r="Y34" s="204"/>
      <c r="Z34" s="204"/>
      <c r="AA34" s="204"/>
      <c r="AB34" s="204"/>
      <c r="AC34" s="201"/>
      <c r="AD34" s="201"/>
      <c r="AE34" s="201"/>
      <c r="AF34" s="201"/>
      <c r="AG34" s="201"/>
      <c r="AH34" s="34"/>
      <c r="AI34" s="34"/>
      <c r="AJ34" s="34"/>
    </row>
    <row r="35" spans="2:36" s="32" customFormat="1" ht="38.25" hidden="1" customHeight="1" x14ac:dyDescent="0.25">
      <c r="B35" s="33" t="s">
        <v>112</v>
      </c>
      <c r="C35" s="34"/>
      <c r="D35" s="206"/>
      <c r="E35" s="206"/>
      <c r="F35" s="206"/>
      <c r="G35" s="206"/>
      <c r="H35" s="206"/>
      <c r="I35" s="206"/>
      <c r="J35" s="207" t="s">
        <v>194</v>
      </c>
      <c r="K35" s="207" t="s">
        <v>195</v>
      </c>
      <c r="L35" s="207" t="s">
        <v>115</v>
      </c>
      <c r="M35" s="209">
        <v>1177</v>
      </c>
      <c r="N35" s="201"/>
      <c r="O35" s="201"/>
      <c r="P35" s="201"/>
      <c r="Q35" s="201"/>
      <c r="R35" s="201"/>
      <c r="S35" s="201"/>
      <c r="T35" s="202"/>
      <c r="U35" s="204"/>
      <c r="V35" s="204"/>
      <c r="W35" s="204"/>
      <c r="X35" s="204"/>
      <c r="Y35" s="204"/>
      <c r="Z35" s="204"/>
      <c r="AA35" s="204"/>
      <c r="AB35" s="204"/>
      <c r="AC35" s="201"/>
      <c r="AD35" s="201"/>
      <c r="AE35" s="201"/>
      <c r="AF35" s="201"/>
      <c r="AG35" s="201"/>
      <c r="AH35" s="34"/>
      <c r="AI35" s="34"/>
      <c r="AJ35" s="34"/>
    </row>
    <row r="36" spans="2:36" s="32" customFormat="1" ht="63.75" hidden="1" customHeight="1" x14ac:dyDescent="0.25">
      <c r="B36" s="39" t="s">
        <v>112</v>
      </c>
      <c r="C36" s="40"/>
      <c r="D36" s="210"/>
      <c r="E36" s="210"/>
      <c r="F36" s="210"/>
      <c r="G36" s="210"/>
      <c r="H36" s="210"/>
      <c r="I36" s="210"/>
      <c r="J36" s="211" t="s">
        <v>206</v>
      </c>
      <c r="K36" s="211" t="s">
        <v>207</v>
      </c>
      <c r="L36" s="211" t="s">
        <v>116</v>
      </c>
      <c r="M36" s="212">
        <v>3</v>
      </c>
      <c r="N36" s="213"/>
      <c r="O36" s="213"/>
      <c r="P36" s="213"/>
      <c r="Q36" s="213"/>
      <c r="R36" s="213"/>
      <c r="S36" s="213"/>
      <c r="T36" s="213"/>
      <c r="U36" s="214"/>
      <c r="V36" s="214"/>
      <c r="W36" s="214"/>
      <c r="X36" s="214"/>
      <c r="Y36" s="214"/>
      <c r="Z36" s="214"/>
      <c r="AA36" s="214"/>
      <c r="AB36" s="214"/>
      <c r="AC36" s="213"/>
      <c r="AD36" s="213"/>
      <c r="AE36" s="213"/>
      <c r="AF36" s="213"/>
      <c r="AG36" s="213"/>
      <c r="AH36" s="40"/>
      <c r="AI36" s="40"/>
      <c r="AJ36" s="40"/>
    </row>
    <row r="37" spans="2:36" ht="180" x14ac:dyDescent="0.25">
      <c r="B37" s="56" t="s">
        <v>117</v>
      </c>
      <c r="C37" s="57" t="s">
        <v>214</v>
      </c>
      <c r="D37" s="23" t="s">
        <v>189</v>
      </c>
      <c r="E37" s="23" t="s">
        <v>101</v>
      </c>
      <c r="F37" s="58" t="s">
        <v>338</v>
      </c>
      <c r="G37" s="23" t="s">
        <v>190</v>
      </c>
      <c r="H37" s="24" t="s">
        <v>83</v>
      </c>
      <c r="I37" s="24" t="s">
        <v>83</v>
      </c>
      <c r="J37" s="23" t="s">
        <v>110</v>
      </c>
      <c r="K37" s="23" t="s">
        <v>85</v>
      </c>
      <c r="L37" s="23" t="s">
        <v>113</v>
      </c>
      <c r="M37" s="141">
        <v>308</v>
      </c>
      <c r="N37" s="25" t="s">
        <v>86</v>
      </c>
      <c r="O37" s="21" t="s">
        <v>87</v>
      </c>
      <c r="P37" s="24" t="s">
        <v>88</v>
      </c>
      <c r="Q37" s="24" t="s">
        <v>89</v>
      </c>
      <c r="R37" s="24" t="s">
        <v>90</v>
      </c>
      <c r="S37" s="24" t="s">
        <v>174</v>
      </c>
      <c r="T37" s="27">
        <f>U37+U40</f>
        <v>1673855.63</v>
      </c>
      <c r="U37" s="27">
        <f>V37+Y37</f>
        <v>1004313.38</v>
      </c>
      <c r="V37" s="27">
        <v>669542.25</v>
      </c>
      <c r="W37" s="27"/>
      <c r="X37" s="27"/>
      <c r="Y37" s="27">
        <v>334771.13</v>
      </c>
      <c r="Z37" s="27"/>
      <c r="AA37" s="27"/>
      <c r="AB37" s="27">
        <v>334771.13</v>
      </c>
      <c r="AC37" s="24" t="s">
        <v>92</v>
      </c>
      <c r="AD37" s="27">
        <f>U37</f>
        <v>1004313.38</v>
      </c>
      <c r="AE37" s="59"/>
      <c r="AF37" s="59"/>
      <c r="AG37" s="59"/>
      <c r="AH37" s="60">
        <v>45627</v>
      </c>
      <c r="AI37" s="60">
        <v>45716</v>
      </c>
      <c r="AJ37" s="59"/>
    </row>
    <row r="38" spans="2:36" ht="45" x14ac:dyDescent="0.25">
      <c r="B38" s="33" t="s">
        <v>117</v>
      </c>
      <c r="D38" s="61"/>
      <c r="E38" s="61"/>
      <c r="F38" s="61"/>
      <c r="G38" s="61"/>
      <c r="H38" s="61"/>
      <c r="I38" s="61"/>
      <c r="J38" s="62" t="s">
        <v>213</v>
      </c>
      <c r="K38" s="62" t="s">
        <v>103</v>
      </c>
      <c r="L38" s="62" t="s">
        <v>96</v>
      </c>
      <c r="M38" s="131">
        <v>123</v>
      </c>
      <c r="N38" s="61"/>
      <c r="O38" s="61"/>
      <c r="P38" s="61"/>
      <c r="Q38" s="61"/>
      <c r="R38" s="61"/>
      <c r="S38" s="61"/>
      <c r="T38" s="61"/>
      <c r="U38" s="63"/>
      <c r="V38" s="63"/>
      <c r="W38" s="63"/>
      <c r="X38" s="63"/>
      <c r="Y38" s="63"/>
      <c r="Z38" s="63"/>
      <c r="AA38" s="63"/>
      <c r="AB38" s="63"/>
      <c r="AC38" s="61"/>
      <c r="AD38" s="61"/>
      <c r="AE38" s="61"/>
      <c r="AF38" s="61"/>
      <c r="AG38" s="61"/>
      <c r="AH38" s="61"/>
      <c r="AI38" s="61"/>
      <c r="AJ38" s="61"/>
    </row>
    <row r="39" spans="2:36" ht="45" x14ac:dyDescent="0.25">
      <c r="B39" s="33" t="s">
        <v>117</v>
      </c>
      <c r="D39" s="61"/>
      <c r="E39" s="61"/>
      <c r="F39" s="61"/>
      <c r="G39" s="61"/>
      <c r="H39" s="61"/>
      <c r="I39" s="61"/>
      <c r="J39" s="62" t="s">
        <v>215</v>
      </c>
      <c r="K39" s="62" t="s">
        <v>195</v>
      </c>
      <c r="L39" s="62" t="s">
        <v>115</v>
      </c>
      <c r="M39" s="131">
        <v>308</v>
      </c>
      <c r="N39" s="61"/>
      <c r="O39" s="61"/>
      <c r="P39" s="61"/>
      <c r="Q39" s="61"/>
      <c r="R39" s="61"/>
      <c r="S39" s="61"/>
      <c r="T39" s="61"/>
      <c r="U39" s="64"/>
      <c r="V39" s="64"/>
      <c r="W39" s="64"/>
      <c r="X39" s="64"/>
      <c r="Y39" s="64"/>
      <c r="Z39" s="64"/>
      <c r="AA39" s="64"/>
      <c r="AB39" s="64"/>
      <c r="AC39" s="65"/>
      <c r="AD39" s="65"/>
      <c r="AE39" s="65"/>
      <c r="AF39" s="65"/>
      <c r="AG39" s="65"/>
      <c r="AH39" s="61"/>
      <c r="AI39" s="61"/>
      <c r="AJ39" s="61"/>
    </row>
    <row r="40" spans="2:36" ht="180" x14ac:dyDescent="0.25">
      <c r="B40" s="33" t="s">
        <v>117</v>
      </c>
      <c r="D40" s="23" t="s">
        <v>202</v>
      </c>
      <c r="E40" s="52" t="s">
        <v>82</v>
      </c>
      <c r="F40" s="107" t="s">
        <v>339</v>
      </c>
      <c r="G40" s="23" t="s">
        <v>190</v>
      </c>
      <c r="H40" s="24" t="s">
        <v>83</v>
      </c>
      <c r="I40" s="24" t="s">
        <v>83</v>
      </c>
      <c r="J40" s="23" t="s">
        <v>110</v>
      </c>
      <c r="K40" s="23" t="s">
        <v>85</v>
      </c>
      <c r="L40" s="23" t="s">
        <v>113</v>
      </c>
      <c r="M40" s="142">
        <v>308</v>
      </c>
      <c r="N40" s="61"/>
      <c r="O40" s="61"/>
      <c r="P40" s="61"/>
      <c r="Q40" s="61"/>
      <c r="R40" s="61"/>
      <c r="S40" s="61"/>
      <c r="T40" s="61"/>
      <c r="U40" s="36">
        <f>V40+Y40</f>
        <v>669542.25</v>
      </c>
      <c r="V40" s="36">
        <v>446361.5</v>
      </c>
      <c r="W40" s="63"/>
      <c r="X40" s="63"/>
      <c r="Y40" s="36">
        <v>223180.75</v>
      </c>
      <c r="Z40" s="36"/>
      <c r="AA40" s="36"/>
      <c r="AB40" s="36">
        <v>223180.75</v>
      </c>
      <c r="AC40" s="51" t="s">
        <v>92</v>
      </c>
      <c r="AD40" s="36">
        <f>U40</f>
        <v>669542.25</v>
      </c>
      <c r="AE40" s="61"/>
      <c r="AF40" s="61"/>
      <c r="AG40" s="61"/>
      <c r="AH40" s="61"/>
      <c r="AI40" s="61"/>
      <c r="AJ40" s="61"/>
    </row>
    <row r="41" spans="2:36" ht="75" x14ac:dyDescent="0.25">
      <c r="B41" s="33" t="s">
        <v>117</v>
      </c>
      <c r="D41" s="61"/>
      <c r="E41" s="61"/>
      <c r="F41" s="61"/>
      <c r="G41" s="61"/>
      <c r="H41" s="61"/>
      <c r="I41" s="61"/>
      <c r="J41" s="62" t="s">
        <v>203</v>
      </c>
      <c r="K41" s="62" t="s">
        <v>204</v>
      </c>
      <c r="L41" s="62" t="s">
        <v>93</v>
      </c>
      <c r="M41" s="131">
        <v>14.97</v>
      </c>
      <c r="N41" s="61"/>
      <c r="O41" s="61"/>
      <c r="P41" s="61"/>
      <c r="Q41" s="61"/>
      <c r="R41" s="61"/>
      <c r="S41" s="61"/>
      <c r="T41" s="61"/>
      <c r="U41" s="63"/>
      <c r="V41" s="63"/>
      <c r="W41" s="63"/>
      <c r="X41" s="63"/>
      <c r="Y41" s="63"/>
      <c r="Z41" s="63"/>
      <c r="AA41" s="63"/>
      <c r="AB41" s="63"/>
      <c r="AC41" s="61"/>
      <c r="AD41" s="61"/>
      <c r="AE41" s="61"/>
      <c r="AF41" s="61"/>
      <c r="AG41" s="61"/>
      <c r="AH41" s="61"/>
      <c r="AI41" s="61"/>
      <c r="AJ41" s="61"/>
    </row>
    <row r="42" spans="2:36" ht="45" x14ac:dyDescent="0.25">
      <c r="B42" s="33" t="s">
        <v>117</v>
      </c>
      <c r="D42" s="61"/>
      <c r="E42" s="61"/>
      <c r="F42" s="61"/>
      <c r="G42" s="61"/>
      <c r="H42" s="61"/>
      <c r="I42" s="61"/>
      <c r="J42" s="62" t="s">
        <v>215</v>
      </c>
      <c r="K42" s="62" t="s">
        <v>195</v>
      </c>
      <c r="L42" s="62" t="s">
        <v>115</v>
      </c>
      <c r="M42" s="134">
        <v>308</v>
      </c>
      <c r="N42" s="61"/>
      <c r="O42" s="61"/>
      <c r="P42" s="61"/>
      <c r="Q42" s="61"/>
      <c r="R42" s="61"/>
      <c r="S42" s="61"/>
      <c r="T42" s="61"/>
      <c r="U42" s="61"/>
      <c r="V42" s="61"/>
      <c r="W42" s="61"/>
      <c r="X42" s="61"/>
      <c r="Y42" s="61"/>
      <c r="Z42" s="61"/>
      <c r="AA42" s="61"/>
      <c r="AB42" s="61"/>
      <c r="AC42" s="61"/>
      <c r="AD42" s="61"/>
      <c r="AE42" s="61"/>
      <c r="AF42" s="61"/>
      <c r="AG42" s="61"/>
      <c r="AH42" s="61"/>
      <c r="AI42" s="61"/>
      <c r="AJ42" s="61"/>
    </row>
    <row r="43" spans="2:36" ht="75" x14ac:dyDescent="0.25">
      <c r="B43" s="39" t="s">
        <v>117</v>
      </c>
      <c r="C43" s="66"/>
      <c r="D43" s="65"/>
      <c r="E43" s="65"/>
      <c r="F43" s="65"/>
      <c r="G43" s="65"/>
      <c r="H43" s="65"/>
      <c r="I43" s="65"/>
      <c r="J43" s="67" t="s">
        <v>206</v>
      </c>
      <c r="K43" s="67" t="s">
        <v>207</v>
      </c>
      <c r="L43" s="67" t="s">
        <v>116</v>
      </c>
      <c r="M43" s="136">
        <v>1</v>
      </c>
      <c r="N43" s="61"/>
      <c r="O43" s="61"/>
      <c r="P43" s="61"/>
      <c r="Q43" s="61"/>
      <c r="R43" s="61"/>
      <c r="S43" s="61"/>
      <c r="T43" s="65"/>
      <c r="U43" s="61"/>
      <c r="V43" s="61"/>
      <c r="W43" s="61"/>
      <c r="X43" s="61"/>
      <c r="Y43" s="61"/>
      <c r="Z43" s="61"/>
      <c r="AA43" s="61"/>
      <c r="AB43" s="61"/>
      <c r="AC43" s="61"/>
      <c r="AD43" s="61"/>
      <c r="AE43" s="61"/>
      <c r="AF43" s="61"/>
      <c r="AG43" s="61"/>
      <c r="AH43" s="61"/>
      <c r="AI43" s="61"/>
      <c r="AJ43" s="61"/>
    </row>
    <row r="44" spans="2:36" ht="180" x14ac:dyDescent="0.25">
      <c r="B44" s="56" t="s">
        <v>119</v>
      </c>
      <c r="C44" s="57" t="s">
        <v>216</v>
      </c>
      <c r="D44" s="23" t="s">
        <v>189</v>
      </c>
      <c r="E44" s="23" t="s">
        <v>101</v>
      </c>
      <c r="F44" s="58" t="s">
        <v>340</v>
      </c>
      <c r="G44" s="23" t="s">
        <v>190</v>
      </c>
      <c r="H44" s="24" t="s">
        <v>83</v>
      </c>
      <c r="I44" s="24" t="s">
        <v>83</v>
      </c>
      <c r="J44" s="23" t="s">
        <v>84</v>
      </c>
      <c r="K44" s="23" t="s">
        <v>85</v>
      </c>
      <c r="L44" s="23" t="s">
        <v>113</v>
      </c>
      <c r="M44" s="141">
        <v>473</v>
      </c>
      <c r="N44" s="25" t="s">
        <v>86</v>
      </c>
      <c r="O44" s="21" t="s">
        <v>87</v>
      </c>
      <c r="P44" s="24" t="s">
        <v>88</v>
      </c>
      <c r="Q44" s="24" t="s">
        <v>89</v>
      </c>
      <c r="R44" s="24" t="s">
        <v>90</v>
      </c>
      <c r="S44" s="24" t="s">
        <v>174</v>
      </c>
      <c r="T44" s="68">
        <f>U44+U47</f>
        <v>3561457.5</v>
      </c>
      <c r="U44" s="69">
        <f>V44+Y44</f>
        <v>2136874.5</v>
      </c>
      <c r="V44" s="69">
        <v>1424583</v>
      </c>
      <c r="W44" s="69"/>
      <c r="X44" s="69"/>
      <c r="Y44" s="69">
        <v>712291.5</v>
      </c>
      <c r="Z44" s="69"/>
      <c r="AA44" s="69"/>
      <c r="AB44" s="69">
        <v>712291.5</v>
      </c>
      <c r="AC44" s="24" t="s">
        <v>92</v>
      </c>
      <c r="AD44" s="69">
        <f>U44</f>
        <v>2136874.5</v>
      </c>
      <c r="AE44" s="70"/>
      <c r="AF44" s="70"/>
      <c r="AG44" s="70"/>
      <c r="AH44" s="59" t="s">
        <v>217</v>
      </c>
      <c r="AI44" s="59" t="s">
        <v>218</v>
      </c>
      <c r="AJ44" s="70"/>
    </row>
    <row r="45" spans="2:36" ht="45" x14ac:dyDescent="0.25">
      <c r="B45" s="33" t="s">
        <v>119</v>
      </c>
      <c r="D45" s="61"/>
      <c r="E45" s="61"/>
      <c r="F45" s="61"/>
      <c r="G45" s="61"/>
      <c r="H45" s="61"/>
      <c r="I45" s="61"/>
      <c r="J45" s="62" t="s">
        <v>193</v>
      </c>
      <c r="K45" s="62" t="s">
        <v>103</v>
      </c>
      <c r="L45" s="62" t="s">
        <v>96</v>
      </c>
      <c r="M45" s="131">
        <v>189</v>
      </c>
      <c r="N45" s="61"/>
      <c r="O45" s="61"/>
      <c r="P45" s="61"/>
      <c r="Q45" s="61"/>
      <c r="R45" s="61"/>
      <c r="S45" s="61"/>
      <c r="T45" s="71"/>
      <c r="U45" s="61"/>
      <c r="V45" s="61"/>
      <c r="W45" s="61"/>
      <c r="X45" s="61"/>
      <c r="Y45" s="61"/>
      <c r="Z45" s="61"/>
      <c r="AA45" s="61"/>
      <c r="AB45" s="61"/>
      <c r="AC45" s="61"/>
      <c r="AD45" s="61"/>
      <c r="AE45" s="61"/>
      <c r="AF45" s="61"/>
      <c r="AG45" s="61"/>
      <c r="AH45" s="61"/>
      <c r="AI45" s="61"/>
      <c r="AJ45" s="61"/>
    </row>
    <row r="46" spans="2:36" ht="106.5" customHeight="1" x14ac:dyDescent="0.25">
      <c r="B46" s="33" t="s">
        <v>119</v>
      </c>
      <c r="D46" s="61"/>
      <c r="E46" s="61"/>
      <c r="F46" s="61"/>
      <c r="G46" s="61"/>
      <c r="H46" s="61"/>
      <c r="I46" s="61"/>
      <c r="J46" s="62" t="s">
        <v>194</v>
      </c>
      <c r="K46" s="62" t="s">
        <v>195</v>
      </c>
      <c r="L46" s="62" t="s">
        <v>115</v>
      </c>
      <c r="M46" s="131">
        <v>473</v>
      </c>
      <c r="N46" s="61"/>
      <c r="O46" s="61"/>
      <c r="P46" s="61"/>
      <c r="Q46" s="61"/>
      <c r="R46" s="61"/>
      <c r="S46" s="61"/>
      <c r="T46" s="71"/>
      <c r="U46" s="61"/>
      <c r="V46" s="61"/>
      <c r="W46" s="61"/>
      <c r="X46" s="61"/>
      <c r="Y46" s="61"/>
      <c r="Z46" s="61"/>
      <c r="AA46" s="61"/>
      <c r="AB46" s="61"/>
      <c r="AC46" s="61"/>
      <c r="AD46" s="61"/>
      <c r="AE46" s="61"/>
      <c r="AF46" s="61"/>
      <c r="AG46" s="61"/>
      <c r="AH46" s="61"/>
      <c r="AI46" s="61"/>
      <c r="AJ46" s="61"/>
    </row>
    <row r="47" spans="2:36" ht="180" x14ac:dyDescent="0.25">
      <c r="B47" s="33" t="s">
        <v>119</v>
      </c>
      <c r="D47" s="23" t="s">
        <v>202</v>
      </c>
      <c r="E47" s="52" t="s">
        <v>82</v>
      </c>
      <c r="F47" s="107" t="s">
        <v>341</v>
      </c>
      <c r="G47" s="23" t="s">
        <v>190</v>
      </c>
      <c r="H47" s="24" t="s">
        <v>83</v>
      </c>
      <c r="I47" s="24" t="s">
        <v>83</v>
      </c>
      <c r="J47" s="72" t="s">
        <v>84</v>
      </c>
      <c r="K47" s="72" t="s">
        <v>85</v>
      </c>
      <c r="L47" s="72" t="s">
        <v>113</v>
      </c>
      <c r="M47" s="143">
        <v>473</v>
      </c>
      <c r="N47" s="61"/>
      <c r="O47" s="61"/>
      <c r="P47" s="61"/>
      <c r="Q47" s="61"/>
      <c r="R47" s="61"/>
      <c r="S47" s="61"/>
      <c r="T47" s="71"/>
      <c r="U47" s="69">
        <f>V47+Y47</f>
        <v>1424583</v>
      </c>
      <c r="V47" s="73">
        <v>949722</v>
      </c>
      <c r="W47" s="74"/>
      <c r="X47" s="74"/>
      <c r="Y47" s="73">
        <v>474861</v>
      </c>
      <c r="Z47" s="74"/>
      <c r="AA47" s="75"/>
      <c r="AB47" s="73">
        <v>474861</v>
      </c>
      <c r="AC47" s="24" t="s">
        <v>92</v>
      </c>
      <c r="AD47" s="73">
        <f>U47</f>
        <v>1424583</v>
      </c>
      <c r="AE47" s="74"/>
      <c r="AF47" s="74"/>
      <c r="AG47" s="74"/>
      <c r="AH47" s="61"/>
      <c r="AI47" s="61"/>
      <c r="AJ47" s="61"/>
    </row>
    <row r="48" spans="2:36" ht="75" x14ac:dyDescent="0.25">
      <c r="B48" s="33" t="s">
        <v>119</v>
      </c>
      <c r="D48" s="61"/>
      <c r="E48" s="61"/>
      <c r="F48" s="61"/>
      <c r="G48" s="61"/>
      <c r="H48" s="61"/>
      <c r="I48" s="61"/>
      <c r="J48" s="72" t="s">
        <v>211</v>
      </c>
      <c r="K48" s="72" t="s">
        <v>204</v>
      </c>
      <c r="L48" s="72" t="s">
        <v>93</v>
      </c>
      <c r="M48" s="144">
        <v>14.97</v>
      </c>
      <c r="N48" s="61"/>
      <c r="O48" s="61"/>
      <c r="P48" s="61"/>
      <c r="Q48" s="61"/>
      <c r="R48" s="61"/>
      <c r="S48" s="61"/>
      <c r="U48" s="61"/>
      <c r="V48" s="61"/>
      <c r="W48" s="61"/>
      <c r="X48" s="61"/>
      <c r="Y48" s="61"/>
      <c r="Z48" s="61"/>
      <c r="AA48" s="61"/>
      <c r="AB48" s="61"/>
      <c r="AC48" s="61"/>
      <c r="AD48" s="61"/>
      <c r="AE48" s="61"/>
      <c r="AF48" s="61"/>
      <c r="AG48" s="61"/>
      <c r="AH48" s="61"/>
      <c r="AI48" s="61"/>
      <c r="AJ48" s="61"/>
    </row>
    <row r="49" spans="2:36" ht="45" x14ac:dyDescent="0.25">
      <c r="B49" s="33" t="s">
        <v>119</v>
      </c>
      <c r="D49" s="61"/>
      <c r="E49" s="61"/>
      <c r="F49" s="61"/>
      <c r="G49" s="61"/>
      <c r="H49" s="61"/>
      <c r="I49" s="61"/>
      <c r="J49" s="72" t="s">
        <v>194</v>
      </c>
      <c r="K49" s="72" t="s">
        <v>195</v>
      </c>
      <c r="L49" s="72" t="s">
        <v>115</v>
      </c>
      <c r="M49" s="143">
        <v>473</v>
      </c>
      <c r="N49" s="61"/>
      <c r="O49" s="61"/>
      <c r="P49" s="61"/>
      <c r="Q49" s="61"/>
      <c r="R49" s="61"/>
      <c r="S49" s="61"/>
      <c r="U49" s="61"/>
      <c r="V49" s="61"/>
      <c r="W49" s="61"/>
      <c r="X49" s="61"/>
      <c r="Y49" s="61"/>
      <c r="Z49" s="61"/>
      <c r="AA49" s="61"/>
      <c r="AB49" s="61"/>
      <c r="AC49" s="61"/>
      <c r="AD49" s="61"/>
      <c r="AE49" s="61"/>
      <c r="AF49" s="61"/>
      <c r="AG49" s="61"/>
      <c r="AH49" s="61"/>
      <c r="AI49" s="61"/>
      <c r="AJ49" s="61"/>
    </row>
    <row r="50" spans="2:36" ht="75" x14ac:dyDescent="0.25">
      <c r="B50" s="39" t="s">
        <v>119</v>
      </c>
      <c r="C50" s="76"/>
      <c r="D50" s="65"/>
      <c r="E50" s="65"/>
      <c r="F50" s="65"/>
      <c r="G50" s="65"/>
      <c r="H50" s="65"/>
      <c r="I50" s="65"/>
      <c r="J50" s="72" t="s">
        <v>206</v>
      </c>
      <c r="K50" s="72" t="s">
        <v>207</v>
      </c>
      <c r="L50" s="72" t="s">
        <v>116</v>
      </c>
      <c r="M50" s="144">
        <v>1</v>
      </c>
      <c r="N50" s="65"/>
      <c r="O50" s="65"/>
      <c r="P50" s="65"/>
      <c r="Q50" s="65"/>
      <c r="R50" s="65"/>
      <c r="S50" s="65"/>
      <c r="T50" s="65"/>
      <c r="U50" s="65"/>
      <c r="V50" s="65"/>
      <c r="W50" s="65"/>
      <c r="X50" s="65"/>
      <c r="Y50" s="65"/>
      <c r="Z50" s="65"/>
      <c r="AA50" s="65"/>
      <c r="AB50" s="65"/>
      <c r="AC50" s="65"/>
      <c r="AD50" s="65"/>
      <c r="AE50" s="65"/>
      <c r="AF50" s="65"/>
      <c r="AG50" s="65"/>
      <c r="AH50" s="65"/>
      <c r="AI50" s="65"/>
      <c r="AJ50" s="65"/>
    </row>
    <row r="51" spans="2:36" ht="107.25" customHeight="1" x14ac:dyDescent="0.25">
      <c r="B51" s="56" t="s">
        <v>120</v>
      </c>
      <c r="C51" s="77" t="s">
        <v>219</v>
      </c>
      <c r="D51" s="23" t="s">
        <v>202</v>
      </c>
      <c r="E51" s="52" t="s">
        <v>82</v>
      </c>
      <c r="F51" s="77" t="s">
        <v>342</v>
      </c>
      <c r="G51" s="23" t="s">
        <v>190</v>
      </c>
      <c r="H51" s="24" t="s">
        <v>83</v>
      </c>
      <c r="I51" s="24" t="s">
        <v>83</v>
      </c>
      <c r="J51" s="35" t="s">
        <v>205</v>
      </c>
      <c r="K51" s="34" t="s">
        <v>106</v>
      </c>
      <c r="L51" s="35" t="s">
        <v>113</v>
      </c>
      <c r="M51" s="145">
        <v>159</v>
      </c>
      <c r="N51" s="25" t="s">
        <v>86</v>
      </c>
      <c r="O51" s="77" t="s">
        <v>114</v>
      </c>
      <c r="P51" s="24" t="s">
        <v>88</v>
      </c>
      <c r="Q51" s="24" t="s">
        <v>89</v>
      </c>
      <c r="R51" s="24" t="s">
        <v>90</v>
      </c>
      <c r="S51" s="24" t="s">
        <v>174</v>
      </c>
      <c r="T51" s="26">
        <f>U51</f>
        <v>1955000</v>
      </c>
      <c r="U51" s="27">
        <f>V51+Y51</f>
        <v>1955000</v>
      </c>
      <c r="V51" s="28">
        <v>1150000</v>
      </c>
      <c r="W51" s="29"/>
      <c r="X51" s="29"/>
      <c r="Y51" s="28">
        <v>805000</v>
      </c>
      <c r="Z51" s="29"/>
      <c r="AA51" s="29"/>
      <c r="AB51" s="28">
        <v>345000</v>
      </c>
      <c r="AC51" s="24" t="s">
        <v>92</v>
      </c>
      <c r="AD51" s="28">
        <f>U51</f>
        <v>1955000</v>
      </c>
      <c r="AE51" s="61"/>
      <c r="AF51" s="61"/>
      <c r="AG51" s="61"/>
      <c r="AH51" s="79" t="s">
        <v>310</v>
      </c>
      <c r="AI51" s="79" t="s">
        <v>311</v>
      </c>
      <c r="AJ51" s="729">
        <v>45504</v>
      </c>
    </row>
    <row r="52" spans="2:36" s="57" customFormat="1" ht="45" x14ac:dyDescent="0.25">
      <c r="B52" s="33" t="s">
        <v>120</v>
      </c>
      <c r="C52" s="77"/>
      <c r="D52" s="77"/>
      <c r="E52" s="77"/>
      <c r="F52" s="77"/>
      <c r="G52" s="77"/>
      <c r="H52" s="77"/>
      <c r="I52" s="77"/>
      <c r="J52" s="77" t="s">
        <v>208</v>
      </c>
      <c r="K52" s="77" t="s">
        <v>107</v>
      </c>
      <c r="L52" s="77" t="s">
        <v>115</v>
      </c>
      <c r="M52" s="77">
        <v>401</v>
      </c>
      <c r="N52" s="77"/>
      <c r="O52" s="77"/>
      <c r="P52" s="77"/>
      <c r="Q52" s="77"/>
      <c r="R52" s="77"/>
      <c r="S52" s="77"/>
      <c r="T52" s="77"/>
      <c r="U52" s="77"/>
      <c r="V52" s="77"/>
      <c r="W52" s="77"/>
      <c r="X52" s="77"/>
      <c r="Y52" s="77"/>
      <c r="Z52" s="77"/>
      <c r="AA52" s="77"/>
      <c r="AB52" s="77"/>
      <c r="AC52" s="77"/>
      <c r="AD52" s="77"/>
      <c r="AE52" s="77"/>
      <c r="AF52" s="77"/>
      <c r="AG52" s="77"/>
      <c r="AH52" s="77"/>
      <c r="AI52" s="77"/>
      <c r="AJ52" s="77"/>
    </row>
    <row r="53" spans="2:36" s="57" customFormat="1" ht="45" x14ac:dyDescent="0.25">
      <c r="B53" s="39" t="s">
        <v>120</v>
      </c>
      <c r="C53" s="80"/>
      <c r="D53" s="80"/>
      <c r="E53" s="80"/>
      <c r="F53" s="80"/>
      <c r="G53" s="80"/>
      <c r="H53" s="80"/>
      <c r="I53" s="80"/>
      <c r="J53" s="80" t="s">
        <v>209</v>
      </c>
      <c r="K53" s="80" t="s">
        <v>108</v>
      </c>
      <c r="L53" s="80" t="s">
        <v>116</v>
      </c>
      <c r="M53" s="80">
        <v>40</v>
      </c>
      <c r="N53" s="80"/>
      <c r="O53" s="80"/>
      <c r="P53" s="80"/>
      <c r="Q53" s="80"/>
      <c r="R53" s="80"/>
      <c r="S53" s="80"/>
      <c r="T53" s="80"/>
      <c r="U53" s="80"/>
      <c r="V53" s="80"/>
      <c r="W53" s="80"/>
      <c r="X53" s="80"/>
      <c r="Y53" s="80"/>
      <c r="Z53" s="80"/>
      <c r="AA53" s="80"/>
      <c r="AB53" s="80"/>
      <c r="AC53" s="80"/>
      <c r="AD53" s="80"/>
      <c r="AE53" s="80"/>
      <c r="AF53" s="80"/>
      <c r="AG53" s="80"/>
      <c r="AH53" s="65"/>
      <c r="AI53" s="80"/>
      <c r="AJ53" s="80"/>
    </row>
    <row r="54" spans="2:36" s="57" customFormat="1" ht="83.25" customHeight="1" x14ac:dyDescent="0.25">
      <c r="B54" s="81" t="s">
        <v>122</v>
      </c>
      <c r="C54" s="77" t="s">
        <v>220</v>
      </c>
      <c r="D54" s="23" t="s">
        <v>202</v>
      </c>
      <c r="E54" s="52" t="s">
        <v>82</v>
      </c>
      <c r="F54" s="77" t="s">
        <v>343</v>
      </c>
      <c r="G54" s="23" t="s">
        <v>190</v>
      </c>
      <c r="H54" s="24" t="s">
        <v>83</v>
      </c>
      <c r="I54" s="24" t="s">
        <v>83</v>
      </c>
      <c r="J54" s="35" t="s">
        <v>205</v>
      </c>
      <c r="K54" s="34" t="s">
        <v>106</v>
      </c>
      <c r="L54" s="35" t="s">
        <v>113</v>
      </c>
      <c r="M54" s="77">
        <v>40</v>
      </c>
      <c r="N54" s="25" t="s">
        <v>86</v>
      </c>
      <c r="O54" s="77" t="s">
        <v>121</v>
      </c>
      <c r="P54" s="24" t="s">
        <v>88</v>
      </c>
      <c r="Q54" s="24" t="s">
        <v>89</v>
      </c>
      <c r="R54" s="24" t="s">
        <v>90</v>
      </c>
      <c r="S54" s="24" t="s">
        <v>174</v>
      </c>
      <c r="T54" s="26">
        <f>U54</f>
        <v>510000</v>
      </c>
      <c r="U54" s="27">
        <f>V54+Y54</f>
        <v>510000</v>
      </c>
      <c r="V54" s="28">
        <v>300000</v>
      </c>
      <c r="W54" s="29"/>
      <c r="X54" s="29"/>
      <c r="Y54" s="28">
        <v>210000</v>
      </c>
      <c r="Z54" s="29"/>
      <c r="AA54" s="29"/>
      <c r="AB54" s="28">
        <v>90000</v>
      </c>
      <c r="AC54" s="24" t="s">
        <v>92</v>
      </c>
      <c r="AD54" s="28">
        <f>U54</f>
        <v>510000</v>
      </c>
      <c r="AE54" s="77"/>
      <c r="AF54" s="77"/>
      <c r="AG54" s="77"/>
      <c r="AH54" s="82" t="s">
        <v>309</v>
      </c>
      <c r="AI54" s="82" t="s">
        <v>312</v>
      </c>
      <c r="AJ54" s="104">
        <v>45398</v>
      </c>
    </row>
    <row r="55" spans="2:36" s="57" customFormat="1" ht="45" x14ac:dyDescent="0.25">
      <c r="B55" s="33" t="s">
        <v>122</v>
      </c>
      <c r="C55" s="77"/>
      <c r="D55" s="77"/>
      <c r="E55" s="77"/>
      <c r="F55" s="77"/>
      <c r="G55" s="77"/>
      <c r="H55" s="77"/>
      <c r="I55" s="77"/>
      <c r="J55" s="77" t="s">
        <v>208</v>
      </c>
      <c r="K55" s="77" t="s">
        <v>107</v>
      </c>
      <c r="L55" s="77" t="s">
        <v>115</v>
      </c>
      <c r="M55" s="77">
        <v>45</v>
      </c>
      <c r="N55" s="77"/>
      <c r="O55" s="77"/>
      <c r="P55" s="77"/>
      <c r="Q55" s="77"/>
      <c r="R55" s="77"/>
      <c r="S55" s="77"/>
      <c r="T55" s="77"/>
      <c r="U55" s="77"/>
      <c r="V55" s="77"/>
      <c r="W55" s="77"/>
      <c r="X55" s="77"/>
      <c r="Y55" s="77"/>
      <c r="Z55" s="77"/>
      <c r="AA55" s="77"/>
      <c r="AB55" s="77"/>
      <c r="AC55" s="77"/>
      <c r="AD55" s="77"/>
      <c r="AE55" s="77"/>
      <c r="AF55" s="77"/>
      <c r="AG55" s="77"/>
      <c r="AH55" s="83"/>
      <c r="AI55" s="83"/>
      <c r="AJ55" s="77"/>
    </row>
    <row r="56" spans="2:36" s="57" customFormat="1" ht="45" x14ac:dyDescent="0.25">
      <c r="B56" s="39" t="s">
        <v>122</v>
      </c>
      <c r="C56" s="80"/>
      <c r="D56" s="80"/>
      <c r="E56" s="80"/>
      <c r="F56" s="80"/>
      <c r="G56" s="80"/>
      <c r="H56" s="80"/>
      <c r="I56" s="80"/>
      <c r="J56" s="80" t="s">
        <v>209</v>
      </c>
      <c r="K56" s="80" t="s">
        <v>108</v>
      </c>
      <c r="L56" s="80" t="s">
        <v>116</v>
      </c>
      <c r="M56" s="80">
        <v>45</v>
      </c>
      <c r="N56" s="80"/>
      <c r="O56" s="80"/>
      <c r="P56" s="80"/>
      <c r="Q56" s="80"/>
      <c r="R56" s="80"/>
      <c r="S56" s="80"/>
      <c r="T56" s="80"/>
      <c r="U56" s="80"/>
      <c r="V56" s="80"/>
      <c r="W56" s="80"/>
      <c r="X56" s="80"/>
      <c r="Y56" s="80"/>
      <c r="Z56" s="80"/>
      <c r="AA56" s="80"/>
      <c r="AB56" s="80"/>
      <c r="AC56" s="80"/>
      <c r="AD56" s="80"/>
      <c r="AE56" s="80"/>
      <c r="AF56" s="80"/>
      <c r="AG56" s="80"/>
      <c r="AH56" s="84"/>
      <c r="AI56" s="84"/>
      <c r="AJ56" s="80"/>
    </row>
    <row r="57" spans="2:36" s="57" customFormat="1" ht="75" customHeight="1" x14ac:dyDescent="0.25">
      <c r="B57" s="81" t="s">
        <v>124</v>
      </c>
      <c r="C57" s="77" t="s">
        <v>221</v>
      </c>
      <c r="D57" s="23" t="s">
        <v>202</v>
      </c>
      <c r="E57" s="52" t="s">
        <v>82</v>
      </c>
      <c r="F57" s="77" t="s">
        <v>344</v>
      </c>
      <c r="G57" s="23" t="s">
        <v>190</v>
      </c>
      <c r="H57" s="24" t="s">
        <v>83</v>
      </c>
      <c r="I57" s="24" t="s">
        <v>83</v>
      </c>
      <c r="J57" s="35" t="s">
        <v>205</v>
      </c>
      <c r="K57" s="34" t="s">
        <v>106</v>
      </c>
      <c r="L57" s="35" t="s">
        <v>113</v>
      </c>
      <c r="M57" s="77">
        <v>320</v>
      </c>
      <c r="N57" s="25" t="s">
        <v>86</v>
      </c>
      <c r="O57" s="77" t="s">
        <v>123</v>
      </c>
      <c r="P57" s="24" t="s">
        <v>88</v>
      </c>
      <c r="Q57" s="24" t="s">
        <v>89</v>
      </c>
      <c r="R57" s="24" t="s">
        <v>90</v>
      </c>
      <c r="S57" s="24" t="s">
        <v>174</v>
      </c>
      <c r="T57" s="85">
        <f>U57</f>
        <v>2720000</v>
      </c>
      <c r="U57" s="27">
        <f>V57+Y57</f>
        <v>2720000</v>
      </c>
      <c r="V57" s="28">
        <v>1600000</v>
      </c>
      <c r="W57" s="29"/>
      <c r="X57" s="29"/>
      <c r="Y57" s="28">
        <v>1120000</v>
      </c>
      <c r="Z57" s="29"/>
      <c r="AA57" s="29"/>
      <c r="AB57" s="28">
        <v>480000</v>
      </c>
      <c r="AC57" s="24" t="s">
        <v>92</v>
      </c>
      <c r="AD57" s="28">
        <f>U57</f>
        <v>2720000</v>
      </c>
      <c r="AE57" s="77"/>
      <c r="AF57" s="77"/>
      <c r="AG57" s="77"/>
      <c r="AH57" s="86">
        <v>45292</v>
      </c>
      <c r="AI57" s="86">
        <v>45352</v>
      </c>
      <c r="AJ57" s="104">
        <v>45308</v>
      </c>
    </row>
    <row r="58" spans="2:36" s="57" customFormat="1" ht="45" x14ac:dyDescent="0.25">
      <c r="B58" s="33" t="s">
        <v>124</v>
      </c>
      <c r="C58" s="77"/>
      <c r="D58" s="77"/>
      <c r="E58" s="77"/>
      <c r="F58" s="77"/>
      <c r="G58" s="77"/>
      <c r="H58" s="77"/>
      <c r="I58" s="77"/>
      <c r="J58" s="77" t="s">
        <v>208</v>
      </c>
      <c r="K58" s="77" t="s">
        <v>107</v>
      </c>
      <c r="L58" s="77" t="s">
        <v>115</v>
      </c>
      <c r="M58" s="77">
        <v>360</v>
      </c>
      <c r="N58" s="77"/>
      <c r="O58" s="77"/>
      <c r="P58" s="77"/>
      <c r="Q58" s="77"/>
      <c r="R58" s="77"/>
      <c r="S58" s="77"/>
      <c r="T58" s="77"/>
      <c r="U58" s="77"/>
      <c r="V58" s="77"/>
      <c r="W58" s="77"/>
      <c r="X58" s="77"/>
      <c r="Y58" s="77"/>
      <c r="Z58" s="77"/>
      <c r="AA58" s="77"/>
      <c r="AB58" s="77"/>
      <c r="AC58" s="77"/>
      <c r="AD58" s="77"/>
      <c r="AE58" s="77"/>
      <c r="AF58" s="77"/>
      <c r="AG58" s="77"/>
      <c r="AH58" s="77"/>
      <c r="AI58" s="77"/>
      <c r="AJ58" s="77"/>
    </row>
    <row r="59" spans="2:36" s="57" customFormat="1" ht="45" x14ac:dyDescent="0.25">
      <c r="B59" s="33" t="s">
        <v>124</v>
      </c>
      <c r="C59" s="77"/>
      <c r="D59" s="87"/>
      <c r="E59" s="80"/>
      <c r="F59" s="80"/>
      <c r="G59" s="80"/>
      <c r="H59" s="80"/>
      <c r="I59" s="80"/>
      <c r="J59" s="80" t="s">
        <v>209</v>
      </c>
      <c r="K59" s="80" t="s">
        <v>108</v>
      </c>
      <c r="L59" s="80" t="s">
        <v>116</v>
      </c>
      <c r="M59" s="80">
        <v>230</v>
      </c>
      <c r="N59" s="80"/>
      <c r="O59" s="80"/>
      <c r="P59" s="77"/>
      <c r="Q59" s="77"/>
      <c r="R59" s="77"/>
      <c r="S59" s="77"/>
      <c r="T59" s="77"/>
      <c r="U59" s="80"/>
      <c r="V59" s="80"/>
      <c r="W59" s="80"/>
      <c r="X59" s="80"/>
      <c r="Y59" s="80"/>
      <c r="Z59" s="80"/>
      <c r="AA59" s="80"/>
      <c r="AB59" s="80"/>
      <c r="AC59" s="80"/>
      <c r="AD59" s="80"/>
      <c r="AE59" s="80"/>
      <c r="AF59" s="80"/>
      <c r="AG59" s="80"/>
      <c r="AH59" s="77"/>
      <c r="AI59" s="77"/>
      <c r="AJ59" s="77"/>
    </row>
    <row r="60" spans="2:36" s="57" customFormat="1" ht="111" hidden="1" customHeight="1" x14ac:dyDescent="0.25">
      <c r="B60" s="108" t="s">
        <v>124</v>
      </c>
      <c r="C60" s="109"/>
      <c r="D60" s="110" t="s">
        <v>202</v>
      </c>
      <c r="E60" s="111" t="s">
        <v>82</v>
      </c>
      <c r="F60" s="109" t="s">
        <v>222</v>
      </c>
      <c r="G60" s="110" t="s">
        <v>190</v>
      </c>
      <c r="H60" s="112" t="s">
        <v>83</v>
      </c>
      <c r="I60" s="112" t="s">
        <v>83</v>
      </c>
      <c r="J60" s="109" t="s">
        <v>94</v>
      </c>
      <c r="K60" s="109" t="s">
        <v>95</v>
      </c>
      <c r="L60" s="109" t="s">
        <v>96</v>
      </c>
      <c r="M60" s="109">
        <v>60</v>
      </c>
      <c r="N60" s="112" t="s">
        <v>86</v>
      </c>
      <c r="O60" s="109" t="s">
        <v>102</v>
      </c>
      <c r="P60" s="109"/>
      <c r="Q60" s="109"/>
      <c r="R60" s="109"/>
      <c r="S60" s="109"/>
      <c r="T60" s="109"/>
      <c r="U60" s="113"/>
      <c r="V60" s="114"/>
      <c r="W60" s="113"/>
      <c r="X60" s="113"/>
      <c r="Y60" s="114"/>
      <c r="Z60" s="113"/>
      <c r="AA60" s="113"/>
      <c r="AB60" s="114"/>
      <c r="AC60" s="112"/>
      <c r="AD60" s="114"/>
      <c r="AE60" s="109"/>
      <c r="AF60" s="109"/>
      <c r="AG60" s="109"/>
      <c r="AH60" s="109"/>
      <c r="AI60" s="109"/>
      <c r="AJ60" s="115">
        <v>45308</v>
      </c>
    </row>
    <row r="61" spans="2:36" s="57" customFormat="1" ht="15.75" hidden="1" x14ac:dyDescent="0.25">
      <c r="B61" s="108" t="s">
        <v>124</v>
      </c>
      <c r="C61" s="109"/>
      <c r="D61" s="116"/>
      <c r="E61" s="116"/>
      <c r="F61" s="116"/>
      <c r="G61" s="116"/>
      <c r="H61" s="116"/>
      <c r="I61" s="116"/>
      <c r="J61" s="116" t="s">
        <v>98</v>
      </c>
      <c r="K61" s="116" t="s">
        <v>99</v>
      </c>
      <c r="L61" s="116" t="s">
        <v>97</v>
      </c>
      <c r="M61" s="116">
        <v>2</v>
      </c>
      <c r="N61" s="116"/>
      <c r="O61" s="116"/>
      <c r="P61" s="109"/>
      <c r="Q61" s="109"/>
      <c r="R61" s="109"/>
      <c r="S61" s="109"/>
      <c r="T61" s="109"/>
      <c r="U61" s="116"/>
      <c r="V61" s="116"/>
      <c r="W61" s="116"/>
      <c r="X61" s="116"/>
      <c r="Y61" s="116"/>
      <c r="Z61" s="116"/>
      <c r="AA61" s="116"/>
      <c r="AB61" s="116"/>
      <c r="AC61" s="116"/>
      <c r="AD61" s="116"/>
      <c r="AE61" s="116"/>
      <c r="AF61" s="116"/>
      <c r="AG61" s="116"/>
      <c r="AH61" s="109"/>
      <c r="AI61" s="109"/>
      <c r="AJ61" s="109"/>
    </row>
    <row r="62" spans="2:36" s="57" customFormat="1" ht="115.5" hidden="1" customHeight="1" x14ac:dyDescent="0.25">
      <c r="B62" s="108" t="s">
        <v>124</v>
      </c>
      <c r="C62" s="109"/>
      <c r="D62" s="110" t="s">
        <v>202</v>
      </c>
      <c r="E62" s="111" t="s">
        <v>82</v>
      </c>
      <c r="F62" s="109" t="s">
        <v>223</v>
      </c>
      <c r="G62" s="110" t="s">
        <v>190</v>
      </c>
      <c r="H62" s="112" t="s">
        <v>83</v>
      </c>
      <c r="I62" s="112" t="s">
        <v>83</v>
      </c>
      <c r="J62" s="109" t="s">
        <v>94</v>
      </c>
      <c r="K62" s="109" t="s">
        <v>95</v>
      </c>
      <c r="L62" s="109" t="s">
        <v>96</v>
      </c>
      <c r="M62" s="109">
        <v>57</v>
      </c>
      <c r="N62" s="112" t="s">
        <v>86</v>
      </c>
      <c r="O62" s="109" t="s">
        <v>121</v>
      </c>
      <c r="P62" s="109"/>
      <c r="Q62" s="109"/>
      <c r="R62" s="109"/>
      <c r="S62" s="109"/>
      <c r="T62" s="109"/>
      <c r="U62" s="113"/>
      <c r="V62" s="114"/>
      <c r="W62" s="113"/>
      <c r="X62" s="113"/>
      <c r="Y62" s="114"/>
      <c r="Z62" s="113"/>
      <c r="AA62" s="113"/>
      <c r="AB62" s="114"/>
      <c r="AC62" s="112"/>
      <c r="AD62" s="114"/>
      <c r="AE62" s="109"/>
      <c r="AF62" s="109"/>
      <c r="AG62" s="109"/>
      <c r="AH62" s="117"/>
      <c r="AI62" s="117"/>
      <c r="AJ62" s="115">
        <v>45308</v>
      </c>
    </row>
    <row r="63" spans="2:36" s="57" customFormat="1" ht="15.75" hidden="1" x14ac:dyDescent="0.25">
      <c r="B63" s="118" t="s">
        <v>124</v>
      </c>
      <c r="C63" s="116"/>
      <c r="D63" s="116"/>
      <c r="E63" s="116"/>
      <c r="F63" s="116"/>
      <c r="G63" s="116"/>
      <c r="H63" s="116"/>
      <c r="I63" s="116"/>
      <c r="J63" s="116" t="s">
        <v>98</v>
      </c>
      <c r="K63" s="116" t="s">
        <v>99</v>
      </c>
      <c r="L63" s="116" t="s">
        <v>97</v>
      </c>
      <c r="M63" s="116">
        <v>3</v>
      </c>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row>
    <row r="64" spans="2:36" s="57" customFormat="1" ht="100.5" customHeight="1" x14ac:dyDescent="0.25">
      <c r="B64" s="20" t="s">
        <v>127</v>
      </c>
      <c r="C64" s="58" t="s">
        <v>224</v>
      </c>
      <c r="D64" s="23" t="s">
        <v>202</v>
      </c>
      <c r="E64" s="52" t="s">
        <v>82</v>
      </c>
      <c r="F64" s="77" t="s">
        <v>345</v>
      </c>
      <c r="G64" s="23" t="s">
        <v>190</v>
      </c>
      <c r="H64" s="24" t="s">
        <v>83</v>
      </c>
      <c r="I64" s="24" t="s">
        <v>83</v>
      </c>
      <c r="J64" s="77" t="s">
        <v>84</v>
      </c>
      <c r="K64" s="77" t="s">
        <v>85</v>
      </c>
      <c r="L64" s="77" t="s">
        <v>113</v>
      </c>
      <c r="M64" s="77">
        <v>900</v>
      </c>
      <c r="N64" s="25" t="s">
        <v>86</v>
      </c>
      <c r="O64" s="77" t="s">
        <v>118</v>
      </c>
      <c r="P64" s="24" t="s">
        <v>88</v>
      </c>
      <c r="Q64" s="24" t="s">
        <v>89</v>
      </c>
      <c r="R64" s="24" t="s">
        <v>90</v>
      </c>
      <c r="S64" s="24" t="s">
        <v>174</v>
      </c>
      <c r="T64" s="119">
        <f>U64</f>
        <v>510000</v>
      </c>
      <c r="U64" s="27">
        <f>V64+Y64</f>
        <v>510000</v>
      </c>
      <c r="V64" s="28">
        <v>300000</v>
      </c>
      <c r="W64" s="29"/>
      <c r="X64" s="29"/>
      <c r="Y64" s="28">
        <v>210000</v>
      </c>
      <c r="Z64" s="29"/>
      <c r="AA64" s="29"/>
      <c r="AB64" s="28">
        <v>90000</v>
      </c>
      <c r="AC64" s="24" t="s">
        <v>92</v>
      </c>
      <c r="AD64" s="28">
        <f>U64</f>
        <v>510000</v>
      </c>
      <c r="AE64" s="77"/>
      <c r="AF64" s="77"/>
      <c r="AG64" s="77"/>
      <c r="AH64" s="120" t="s">
        <v>192</v>
      </c>
      <c r="AI64" s="121" t="s">
        <v>313</v>
      </c>
      <c r="AJ64" s="122">
        <v>45364</v>
      </c>
    </row>
    <row r="65" spans="2:36" s="57" customFormat="1" ht="75" x14ac:dyDescent="0.25">
      <c r="B65" s="33" t="s">
        <v>127</v>
      </c>
      <c r="C65" s="77"/>
      <c r="D65" s="77"/>
      <c r="E65" s="77"/>
      <c r="F65" s="77"/>
      <c r="G65" s="77"/>
      <c r="H65" s="77"/>
      <c r="I65" s="77"/>
      <c r="J65" s="77" t="s">
        <v>211</v>
      </c>
      <c r="K65" s="77" t="s">
        <v>204</v>
      </c>
      <c r="L65" s="77" t="s">
        <v>93</v>
      </c>
      <c r="M65" s="77">
        <v>11.76</v>
      </c>
      <c r="N65" s="77"/>
      <c r="O65" s="77"/>
      <c r="P65" s="77"/>
      <c r="Q65" s="77"/>
      <c r="R65" s="77"/>
      <c r="S65" s="77"/>
      <c r="T65" s="77"/>
      <c r="U65" s="77"/>
      <c r="V65" s="77"/>
      <c r="W65" s="77"/>
      <c r="X65" s="77"/>
      <c r="Y65" s="77"/>
      <c r="Z65" s="77"/>
      <c r="AA65" s="77"/>
      <c r="AB65" s="77"/>
      <c r="AC65" s="77"/>
      <c r="AD65" s="77"/>
      <c r="AE65" s="77"/>
      <c r="AF65" s="77"/>
      <c r="AG65" s="77"/>
      <c r="AH65" s="77"/>
      <c r="AI65" s="77"/>
      <c r="AJ65" s="77"/>
    </row>
    <row r="66" spans="2:36" s="57" customFormat="1" ht="45" x14ac:dyDescent="0.25">
      <c r="B66" s="33" t="s">
        <v>127</v>
      </c>
      <c r="C66" s="77"/>
      <c r="D66" s="77"/>
      <c r="E66" s="77"/>
      <c r="F66" s="77"/>
      <c r="G66" s="77"/>
      <c r="H66" s="77"/>
      <c r="I66" s="77"/>
      <c r="J66" s="77" t="s">
        <v>194</v>
      </c>
      <c r="K66" s="77" t="s">
        <v>195</v>
      </c>
      <c r="L66" s="77" t="s">
        <v>115</v>
      </c>
      <c r="M66" s="77">
        <v>900</v>
      </c>
      <c r="N66" s="77"/>
      <c r="O66" s="77"/>
      <c r="P66" s="77"/>
      <c r="Q66" s="77"/>
      <c r="R66" s="77"/>
      <c r="S66" s="77"/>
      <c r="T66" s="77"/>
      <c r="U66" s="77"/>
      <c r="V66" s="77"/>
      <c r="W66" s="77"/>
      <c r="X66" s="77"/>
      <c r="Y66" s="77"/>
      <c r="Z66" s="77"/>
      <c r="AA66" s="77"/>
      <c r="AB66" s="77"/>
      <c r="AC66" s="77"/>
      <c r="AD66" s="77"/>
      <c r="AE66" s="77"/>
      <c r="AF66" s="77"/>
      <c r="AG66" s="77"/>
      <c r="AH66" s="77"/>
      <c r="AI66" s="77"/>
      <c r="AJ66" s="77"/>
    </row>
    <row r="67" spans="2:36" s="57" customFormat="1" ht="75" x14ac:dyDescent="0.25">
      <c r="B67" s="39" t="s">
        <v>127</v>
      </c>
      <c r="C67" s="80"/>
      <c r="D67" s="80"/>
      <c r="E67" s="80"/>
      <c r="F67" s="80"/>
      <c r="G67" s="80"/>
      <c r="H67" s="80"/>
      <c r="I67" s="80"/>
      <c r="J67" s="80" t="s">
        <v>206</v>
      </c>
      <c r="K67" s="80" t="s">
        <v>207</v>
      </c>
      <c r="L67" s="80" t="s">
        <v>116</v>
      </c>
      <c r="M67" s="80">
        <v>2</v>
      </c>
      <c r="N67" s="80"/>
      <c r="O67" s="80"/>
      <c r="P67" s="80"/>
      <c r="Q67" s="80"/>
      <c r="R67" s="80"/>
      <c r="S67" s="80"/>
      <c r="T67" s="80"/>
      <c r="U67" s="80"/>
      <c r="V67" s="80"/>
      <c r="W67" s="80"/>
      <c r="X67" s="80"/>
      <c r="Y67" s="80"/>
      <c r="Z67" s="80"/>
      <c r="AA67" s="80"/>
      <c r="AB67" s="80"/>
      <c r="AC67" s="80"/>
      <c r="AD67" s="80"/>
      <c r="AE67" s="80"/>
      <c r="AF67" s="80"/>
      <c r="AG67" s="80"/>
      <c r="AH67" s="80"/>
      <c r="AI67" s="80"/>
      <c r="AJ67" s="80"/>
    </row>
    <row r="68" spans="2:36" s="57" customFormat="1" ht="180" x14ac:dyDescent="0.25">
      <c r="B68" s="56" t="s">
        <v>128</v>
      </c>
      <c r="C68" s="77" t="s">
        <v>225</v>
      </c>
      <c r="D68" s="23" t="s">
        <v>202</v>
      </c>
      <c r="E68" s="52" t="s">
        <v>82</v>
      </c>
      <c r="F68" s="77" t="s">
        <v>346</v>
      </c>
      <c r="G68" s="23" t="s">
        <v>190</v>
      </c>
      <c r="H68" s="24" t="s">
        <v>83</v>
      </c>
      <c r="I68" s="24" t="s">
        <v>83</v>
      </c>
      <c r="J68" s="77" t="s">
        <v>94</v>
      </c>
      <c r="K68" s="77" t="s">
        <v>95</v>
      </c>
      <c r="L68" s="77" t="s">
        <v>96</v>
      </c>
      <c r="M68" s="77">
        <v>240</v>
      </c>
      <c r="N68" s="25" t="s">
        <v>86</v>
      </c>
      <c r="O68" s="77" t="s">
        <v>118</v>
      </c>
      <c r="P68" s="24" t="s">
        <v>88</v>
      </c>
      <c r="Q68" s="24" t="s">
        <v>89</v>
      </c>
      <c r="R68" s="24" t="s">
        <v>90</v>
      </c>
      <c r="S68" s="24" t="s">
        <v>174</v>
      </c>
      <c r="T68" s="85">
        <f>U68+U70</f>
        <v>897500</v>
      </c>
      <c r="U68" s="27">
        <f>V68+Y68</f>
        <v>425000</v>
      </c>
      <c r="V68" s="28">
        <v>250000</v>
      </c>
      <c r="W68" s="29"/>
      <c r="X68" s="29"/>
      <c r="Y68" s="28">
        <v>175000</v>
      </c>
      <c r="Z68" s="29"/>
      <c r="AA68" s="29"/>
      <c r="AB68" s="28">
        <v>75000</v>
      </c>
      <c r="AC68" s="24" t="s">
        <v>92</v>
      </c>
      <c r="AD68" s="28">
        <f>U68</f>
        <v>425000</v>
      </c>
      <c r="AE68" s="77"/>
      <c r="AF68" s="77"/>
      <c r="AG68" s="77"/>
      <c r="AH68" s="77" t="s">
        <v>201</v>
      </c>
      <c r="AI68" s="123" t="s">
        <v>192</v>
      </c>
      <c r="AJ68" s="104">
        <v>45308</v>
      </c>
    </row>
    <row r="69" spans="2:36" s="57" customFormat="1" ht="15.75" x14ac:dyDescent="0.25">
      <c r="B69" s="33" t="s">
        <v>128</v>
      </c>
      <c r="C69" s="77"/>
      <c r="D69" s="80"/>
      <c r="E69" s="80"/>
      <c r="F69" s="80"/>
      <c r="G69" s="80"/>
      <c r="H69" s="80"/>
      <c r="I69" s="80"/>
      <c r="J69" s="80" t="s">
        <v>98</v>
      </c>
      <c r="K69" s="80" t="s">
        <v>99</v>
      </c>
      <c r="L69" s="80" t="s">
        <v>97</v>
      </c>
      <c r="M69" s="80">
        <v>2</v>
      </c>
      <c r="N69" s="80"/>
      <c r="O69" s="80"/>
      <c r="P69" s="77"/>
      <c r="Q69" s="77"/>
      <c r="R69" s="77"/>
      <c r="S69" s="77"/>
      <c r="T69" s="77"/>
      <c r="U69" s="80"/>
      <c r="V69" s="80"/>
      <c r="W69" s="80"/>
      <c r="X69" s="80"/>
      <c r="Y69" s="80"/>
      <c r="Z69" s="80"/>
      <c r="AA69" s="80"/>
      <c r="AB69" s="80"/>
      <c r="AC69" s="80"/>
      <c r="AD69" s="80"/>
      <c r="AE69" s="80"/>
      <c r="AF69" s="80"/>
      <c r="AG69" s="80"/>
      <c r="AH69" s="77"/>
      <c r="AI69" s="77"/>
      <c r="AJ69" s="77"/>
    </row>
    <row r="70" spans="2:36" s="57" customFormat="1" ht="180" x14ac:dyDescent="0.25">
      <c r="B70" s="33" t="s">
        <v>128</v>
      </c>
      <c r="C70" s="77"/>
      <c r="D70" s="23" t="s">
        <v>202</v>
      </c>
      <c r="E70" s="52" t="s">
        <v>82</v>
      </c>
      <c r="F70" s="77" t="s">
        <v>347</v>
      </c>
      <c r="G70" s="23" t="s">
        <v>190</v>
      </c>
      <c r="H70" s="24" t="s">
        <v>83</v>
      </c>
      <c r="I70" s="24" t="s">
        <v>83</v>
      </c>
      <c r="J70" s="77" t="s">
        <v>84</v>
      </c>
      <c r="K70" s="77" t="s">
        <v>85</v>
      </c>
      <c r="L70" s="77" t="s">
        <v>113</v>
      </c>
      <c r="M70" s="77">
        <v>22</v>
      </c>
      <c r="N70" s="25" t="s">
        <v>86</v>
      </c>
      <c r="O70" s="77" t="s">
        <v>87</v>
      </c>
      <c r="P70" s="77"/>
      <c r="Q70" s="77"/>
      <c r="R70" s="77"/>
      <c r="S70" s="77"/>
      <c r="T70" s="77"/>
      <c r="U70" s="27">
        <f>V70+Y70</f>
        <v>472500</v>
      </c>
      <c r="V70" s="28">
        <v>315000</v>
      </c>
      <c r="W70" s="29"/>
      <c r="X70" s="29"/>
      <c r="Y70" s="28">
        <v>157500</v>
      </c>
      <c r="Z70" s="29"/>
      <c r="AA70" s="29"/>
      <c r="AB70" s="28">
        <v>157500</v>
      </c>
      <c r="AC70" s="24" t="s">
        <v>92</v>
      </c>
      <c r="AD70" s="77">
        <f>U70</f>
        <v>472500</v>
      </c>
      <c r="AE70" s="77"/>
      <c r="AF70" s="77"/>
      <c r="AG70" s="77"/>
      <c r="AH70" s="77"/>
      <c r="AI70" s="77"/>
      <c r="AJ70" s="77"/>
    </row>
    <row r="71" spans="2:36" s="57" customFormat="1" ht="75" x14ac:dyDescent="0.25">
      <c r="B71" s="33" t="s">
        <v>128</v>
      </c>
      <c r="C71" s="77"/>
      <c r="D71" s="77"/>
      <c r="E71" s="77"/>
      <c r="F71" s="77"/>
      <c r="G71" s="77"/>
      <c r="H71" s="77"/>
      <c r="I71" s="77"/>
      <c r="J71" s="77" t="s">
        <v>211</v>
      </c>
      <c r="K71" s="77" t="s">
        <v>204</v>
      </c>
      <c r="L71" s="77" t="s">
        <v>93</v>
      </c>
      <c r="M71" s="77">
        <v>14.97</v>
      </c>
      <c r="N71" s="77"/>
      <c r="O71" s="77"/>
      <c r="P71" s="77"/>
      <c r="Q71" s="77"/>
      <c r="R71" s="77"/>
      <c r="S71" s="77"/>
      <c r="T71" s="77"/>
      <c r="U71" s="77"/>
      <c r="V71" s="77"/>
      <c r="W71" s="77"/>
      <c r="X71" s="77"/>
      <c r="Y71" s="77"/>
      <c r="Z71" s="77"/>
      <c r="AA71" s="77"/>
      <c r="AB71" s="77"/>
      <c r="AC71" s="77"/>
      <c r="AD71" s="77"/>
      <c r="AE71" s="77"/>
      <c r="AF71" s="77"/>
      <c r="AG71" s="77"/>
      <c r="AH71" s="77"/>
      <c r="AI71" s="77"/>
      <c r="AJ71" s="77"/>
    </row>
    <row r="72" spans="2:36" s="15" customFormat="1" ht="45" x14ac:dyDescent="0.25">
      <c r="B72" s="33" t="s">
        <v>128</v>
      </c>
      <c r="C72" s="17"/>
      <c r="D72" s="17"/>
      <c r="E72" s="17"/>
      <c r="F72" s="17"/>
      <c r="G72" s="17"/>
      <c r="H72" s="17"/>
      <c r="I72" s="17"/>
      <c r="J72" s="77" t="s">
        <v>94</v>
      </c>
      <c r="K72" s="77" t="s">
        <v>95</v>
      </c>
      <c r="L72" s="77" t="s">
        <v>96</v>
      </c>
      <c r="M72" s="77">
        <v>22</v>
      </c>
      <c r="N72" s="17"/>
      <c r="O72" s="17"/>
      <c r="P72" s="17"/>
      <c r="Q72" s="17"/>
      <c r="R72" s="17"/>
      <c r="S72" s="17"/>
      <c r="T72" s="17"/>
      <c r="U72" s="17"/>
      <c r="V72" s="17"/>
      <c r="W72" s="17"/>
      <c r="X72" s="17"/>
      <c r="Y72" s="17"/>
      <c r="Z72" s="17"/>
      <c r="AA72" s="17"/>
      <c r="AB72" s="17"/>
      <c r="AC72" s="17"/>
      <c r="AD72" s="17"/>
      <c r="AE72" s="17"/>
      <c r="AF72" s="17"/>
      <c r="AG72" s="17"/>
      <c r="AH72" s="17"/>
      <c r="AI72" s="17"/>
      <c r="AJ72" s="17"/>
    </row>
    <row r="73" spans="2:36" s="15" customFormat="1" ht="45" x14ac:dyDescent="0.25">
      <c r="B73" s="33" t="s">
        <v>128</v>
      </c>
      <c r="C73" s="17"/>
      <c r="D73" s="17"/>
      <c r="E73" s="17"/>
      <c r="F73" s="17"/>
      <c r="G73" s="17"/>
      <c r="H73" s="17"/>
      <c r="I73" s="17"/>
      <c r="J73" s="77" t="s">
        <v>194</v>
      </c>
      <c r="K73" s="77" t="s">
        <v>195</v>
      </c>
      <c r="L73" s="77" t="s">
        <v>115</v>
      </c>
      <c r="M73" s="77">
        <v>22</v>
      </c>
      <c r="N73" s="17"/>
      <c r="O73" s="17"/>
      <c r="P73" s="17"/>
      <c r="Q73" s="17"/>
      <c r="R73" s="17"/>
      <c r="S73" s="17"/>
      <c r="T73" s="17"/>
      <c r="U73" s="17"/>
      <c r="V73" s="17"/>
      <c r="W73" s="17"/>
      <c r="X73" s="17"/>
      <c r="Y73" s="17"/>
      <c r="Z73" s="17"/>
      <c r="AA73" s="17"/>
      <c r="AB73" s="17"/>
      <c r="AC73" s="17"/>
      <c r="AD73" s="17"/>
      <c r="AE73" s="17"/>
      <c r="AF73" s="17"/>
      <c r="AG73" s="17"/>
      <c r="AH73" s="17"/>
      <c r="AI73" s="17"/>
      <c r="AJ73" s="17"/>
    </row>
    <row r="74" spans="2:36" s="15" customFormat="1" ht="75" x14ac:dyDescent="0.25">
      <c r="B74" s="33" t="s">
        <v>128</v>
      </c>
      <c r="C74" s="17"/>
      <c r="D74" s="17"/>
      <c r="E74" s="17"/>
      <c r="F74" s="17"/>
      <c r="G74" s="17"/>
      <c r="H74" s="17"/>
      <c r="I74" s="17"/>
      <c r="J74" s="17" t="s">
        <v>206</v>
      </c>
      <c r="K74" s="77" t="s">
        <v>207</v>
      </c>
      <c r="L74" s="77" t="s">
        <v>116</v>
      </c>
      <c r="M74" s="77">
        <v>1</v>
      </c>
      <c r="N74" s="17"/>
      <c r="O74" s="17"/>
      <c r="P74" s="17"/>
      <c r="Q74" s="17"/>
      <c r="R74" s="17"/>
      <c r="S74" s="17"/>
      <c r="T74" s="17"/>
      <c r="U74" s="17"/>
      <c r="V74" s="17"/>
      <c r="W74" s="17"/>
      <c r="X74" s="17"/>
      <c r="Y74" s="17"/>
      <c r="Z74" s="17"/>
      <c r="AA74" s="17"/>
      <c r="AB74" s="17"/>
      <c r="AC74" s="17"/>
      <c r="AD74" s="17"/>
      <c r="AE74" s="17"/>
      <c r="AF74" s="17"/>
      <c r="AG74" s="17"/>
      <c r="AH74" s="17"/>
      <c r="AI74" s="17"/>
      <c r="AJ74" s="17"/>
    </row>
    <row r="75" spans="2:36" s="15" customFormat="1" ht="15.75" x14ac:dyDescent="0.25">
      <c r="B75" s="39" t="s">
        <v>128</v>
      </c>
      <c r="C75" s="18"/>
      <c r="D75" s="18"/>
      <c r="E75" s="18"/>
      <c r="F75" s="18"/>
      <c r="G75" s="18"/>
      <c r="H75" s="18"/>
      <c r="I75" s="18"/>
      <c r="J75" s="18" t="s">
        <v>98</v>
      </c>
      <c r="K75" s="80" t="s">
        <v>99</v>
      </c>
      <c r="L75" s="80" t="s">
        <v>97</v>
      </c>
      <c r="M75" s="80">
        <v>2</v>
      </c>
      <c r="N75" s="18"/>
      <c r="O75" s="18"/>
      <c r="P75" s="18"/>
      <c r="Q75" s="18"/>
      <c r="R75" s="18"/>
      <c r="S75" s="18"/>
      <c r="T75" s="18"/>
      <c r="U75" s="18"/>
      <c r="V75" s="18"/>
      <c r="W75" s="18"/>
      <c r="X75" s="18"/>
      <c r="Y75" s="18"/>
      <c r="Z75" s="18"/>
      <c r="AA75" s="18"/>
      <c r="AB75" s="18"/>
      <c r="AC75" s="18"/>
      <c r="AD75" s="18"/>
      <c r="AE75" s="18"/>
      <c r="AF75" s="18"/>
      <c r="AG75" s="18"/>
      <c r="AH75" s="18"/>
      <c r="AI75" s="18"/>
      <c r="AJ75" s="18"/>
    </row>
    <row r="76" spans="2:36" ht="180" x14ac:dyDescent="0.25">
      <c r="B76" s="88" t="s">
        <v>129</v>
      </c>
      <c r="C76" s="77" t="s">
        <v>226</v>
      </c>
      <c r="D76" s="23" t="s">
        <v>202</v>
      </c>
      <c r="E76" s="52" t="s">
        <v>82</v>
      </c>
      <c r="F76" s="77" t="s">
        <v>227</v>
      </c>
      <c r="G76" s="23" t="s">
        <v>190</v>
      </c>
      <c r="H76" s="23" t="s">
        <v>83</v>
      </c>
      <c r="I76" s="23" t="s">
        <v>83</v>
      </c>
      <c r="J76" s="35" t="s">
        <v>205</v>
      </c>
      <c r="K76" s="35" t="s">
        <v>106</v>
      </c>
      <c r="L76" s="35" t="s">
        <v>113</v>
      </c>
      <c r="M76" s="77">
        <v>217</v>
      </c>
      <c r="N76" s="21" t="s">
        <v>86</v>
      </c>
      <c r="O76" s="77" t="s">
        <v>102</v>
      </c>
      <c r="P76" s="23" t="s">
        <v>88</v>
      </c>
      <c r="Q76" s="23" t="s">
        <v>89</v>
      </c>
      <c r="R76" s="23" t="s">
        <v>90</v>
      </c>
      <c r="S76" s="23" t="s">
        <v>174</v>
      </c>
      <c r="T76" s="85">
        <f>U76</f>
        <v>1632000</v>
      </c>
      <c r="U76" s="27">
        <f>V76+Y76</f>
        <v>1632000</v>
      </c>
      <c r="V76" s="28">
        <v>960000</v>
      </c>
      <c r="W76" s="29"/>
      <c r="X76" s="29"/>
      <c r="Y76" s="28">
        <v>672000</v>
      </c>
      <c r="Z76" s="29"/>
      <c r="AA76" s="29"/>
      <c r="AB76" s="28">
        <v>288000</v>
      </c>
      <c r="AC76" s="24" t="s">
        <v>92</v>
      </c>
      <c r="AD76" s="28">
        <f>U76</f>
        <v>1632000</v>
      </c>
      <c r="AE76" s="61"/>
      <c r="AF76" s="61"/>
      <c r="AG76" s="61"/>
      <c r="AH76" s="78" t="s">
        <v>228</v>
      </c>
      <c r="AI76" s="78" t="s">
        <v>229</v>
      </c>
      <c r="AJ76" s="61"/>
    </row>
    <row r="77" spans="2:36" ht="45" x14ac:dyDescent="0.25">
      <c r="B77" s="33" t="s">
        <v>129</v>
      </c>
      <c r="C77" s="77"/>
      <c r="D77" s="77"/>
      <c r="E77" s="77"/>
      <c r="F77" s="77"/>
      <c r="G77" s="77"/>
      <c r="H77" s="77"/>
      <c r="I77" s="77"/>
      <c r="J77" s="77" t="s">
        <v>208</v>
      </c>
      <c r="K77" s="77" t="s">
        <v>107</v>
      </c>
      <c r="L77" s="77" t="s">
        <v>115</v>
      </c>
      <c r="M77" s="77">
        <v>223</v>
      </c>
      <c r="N77" s="77"/>
      <c r="O77" s="77"/>
      <c r="P77" s="77"/>
      <c r="Q77" s="77"/>
      <c r="R77" s="77"/>
      <c r="S77" s="77"/>
      <c r="T77" s="61"/>
      <c r="U77" s="61"/>
      <c r="V77" s="61"/>
      <c r="W77" s="61"/>
      <c r="X77" s="61"/>
      <c r="Y77" s="61"/>
      <c r="Z77" s="61"/>
      <c r="AA77" s="61"/>
      <c r="AB77" s="61"/>
      <c r="AC77" s="61"/>
      <c r="AD77" s="61"/>
      <c r="AE77" s="61"/>
      <c r="AF77" s="61"/>
      <c r="AG77" s="61"/>
      <c r="AH77" s="78"/>
      <c r="AI77" s="78"/>
      <c r="AJ77" s="61"/>
    </row>
    <row r="78" spans="2:36" ht="45" x14ac:dyDescent="0.25">
      <c r="B78" s="39" t="s">
        <v>129</v>
      </c>
      <c r="C78" s="80"/>
      <c r="D78" s="80"/>
      <c r="E78" s="80"/>
      <c r="F78" s="80"/>
      <c r="G78" s="80"/>
      <c r="H78" s="80"/>
      <c r="I78" s="80"/>
      <c r="J78" s="80" t="s">
        <v>209</v>
      </c>
      <c r="K78" s="80" t="s">
        <v>108</v>
      </c>
      <c r="L78" s="80" t="s">
        <v>116</v>
      </c>
      <c r="M78" s="80">
        <v>25</v>
      </c>
      <c r="N78" s="80"/>
      <c r="O78" s="80"/>
      <c r="P78" s="80"/>
      <c r="Q78" s="80"/>
      <c r="R78" s="80"/>
      <c r="S78" s="80"/>
      <c r="T78" s="65"/>
      <c r="U78" s="65"/>
      <c r="V78" s="65"/>
      <c r="W78" s="65"/>
      <c r="X78" s="65"/>
      <c r="Y78" s="65"/>
      <c r="Z78" s="65"/>
      <c r="AA78" s="65"/>
      <c r="AB78" s="65"/>
      <c r="AC78" s="65"/>
      <c r="AD78" s="65"/>
      <c r="AE78" s="65"/>
      <c r="AF78" s="65"/>
      <c r="AG78" s="65"/>
      <c r="AH78" s="89"/>
      <c r="AI78" s="89"/>
      <c r="AJ78" s="65"/>
    </row>
    <row r="79" spans="2:36" ht="135.75" customHeight="1" x14ac:dyDescent="0.25">
      <c r="B79" s="81" t="s">
        <v>230</v>
      </c>
      <c r="C79" s="77" t="s">
        <v>231</v>
      </c>
      <c r="D79" s="23" t="s">
        <v>202</v>
      </c>
      <c r="E79" s="52" t="s">
        <v>82</v>
      </c>
      <c r="F79" s="77" t="s">
        <v>348</v>
      </c>
      <c r="G79" s="23" t="s">
        <v>190</v>
      </c>
      <c r="H79" s="23" t="s">
        <v>83</v>
      </c>
      <c r="I79" s="23" t="s">
        <v>83</v>
      </c>
      <c r="J79" s="77" t="s">
        <v>84</v>
      </c>
      <c r="K79" s="77" t="s">
        <v>85</v>
      </c>
      <c r="L79" s="77" t="s">
        <v>113</v>
      </c>
      <c r="M79" s="77">
        <v>393</v>
      </c>
      <c r="N79" s="21" t="s">
        <v>86</v>
      </c>
      <c r="O79" s="77" t="s">
        <v>87</v>
      </c>
      <c r="P79" s="23" t="s">
        <v>88</v>
      </c>
      <c r="Q79" s="23" t="s">
        <v>89</v>
      </c>
      <c r="R79" s="23" t="s">
        <v>90</v>
      </c>
      <c r="S79" s="23" t="s">
        <v>174</v>
      </c>
      <c r="T79" s="90">
        <f>U79</f>
        <v>1096950</v>
      </c>
      <c r="U79" s="36">
        <f>V79+Y79</f>
        <v>1096950</v>
      </c>
      <c r="V79" s="28">
        <v>731300</v>
      </c>
      <c r="W79" s="29"/>
      <c r="X79" s="29"/>
      <c r="Y79" s="28">
        <v>365650</v>
      </c>
      <c r="Z79" s="29"/>
      <c r="AA79" s="29"/>
      <c r="AB79" s="28">
        <v>365650</v>
      </c>
      <c r="AC79" s="24" t="s">
        <v>92</v>
      </c>
      <c r="AD79" s="28">
        <f>U79</f>
        <v>1096950</v>
      </c>
      <c r="AE79" s="61"/>
      <c r="AF79" s="61"/>
      <c r="AG79" s="61"/>
      <c r="AH79" s="78" t="s">
        <v>228</v>
      </c>
      <c r="AI79" s="78" t="s">
        <v>229</v>
      </c>
      <c r="AJ79" s="61"/>
    </row>
    <row r="80" spans="2:36" ht="67.5" customHeight="1" x14ac:dyDescent="0.25">
      <c r="B80" s="33" t="s">
        <v>230</v>
      </c>
      <c r="C80" s="77"/>
      <c r="D80" s="77"/>
      <c r="E80" s="77"/>
      <c r="F80" s="77"/>
      <c r="G80" s="77"/>
      <c r="H80" s="77"/>
      <c r="I80" s="77"/>
      <c r="J80" s="77" t="s">
        <v>211</v>
      </c>
      <c r="K80" s="77" t="s">
        <v>204</v>
      </c>
      <c r="L80" s="77" t="s">
        <v>93</v>
      </c>
      <c r="M80" s="77">
        <v>14.97</v>
      </c>
      <c r="N80" s="77"/>
      <c r="O80" s="77"/>
      <c r="P80" s="77"/>
      <c r="Q80" s="77"/>
      <c r="R80" s="77"/>
      <c r="S80" s="77"/>
      <c r="T80" s="61"/>
      <c r="U80" s="61"/>
      <c r="V80" s="61"/>
      <c r="W80" s="61"/>
      <c r="X80" s="61"/>
      <c r="Y80" s="61"/>
      <c r="Z80" s="61"/>
      <c r="AA80" s="61"/>
      <c r="AB80" s="61"/>
      <c r="AC80" s="61"/>
      <c r="AD80" s="61"/>
      <c r="AE80" s="61"/>
      <c r="AF80" s="61"/>
      <c r="AG80" s="61"/>
      <c r="AH80" s="78"/>
      <c r="AI80" s="78"/>
      <c r="AJ80" s="61"/>
    </row>
    <row r="81" spans="2:36" ht="36" customHeight="1" x14ac:dyDescent="0.25">
      <c r="B81" s="33" t="s">
        <v>230</v>
      </c>
      <c r="C81" s="77"/>
      <c r="D81" s="77"/>
      <c r="E81" s="77"/>
      <c r="F81" s="77"/>
      <c r="G81" s="77"/>
      <c r="H81" s="77"/>
      <c r="I81" s="77"/>
      <c r="J81" s="77" t="s">
        <v>194</v>
      </c>
      <c r="K81" s="77" t="s">
        <v>195</v>
      </c>
      <c r="L81" s="77" t="s">
        <v>115</v>
      </c>
      <c r="M81" s="77">
        <v>393</v>
      </c>
      <c r="N81" s="77"/>
      <c r="O81" s="77"/>
      <c r="P81" s="77"/>
      <c r="Q81" s="77"/>
      <c r="R81" s="77"/>
      <c r="S81" s="77"/>
      <c r="T81" s="61"/>
      <c r="U81" s="61"/>
      <c r="V81" s="61"/>
      <c r="W81" s="61"/>
      <c r="X81" s="61"/>
      <c r="Y81" s="61"/>
      <c r="Z81" s="61"/>
      <c r="AA81" s="61"/>
      <c r="AB81" s="61"/>
      <c r="AC81" s="61"/>
      <c r="AD81" s="61"/>
      <c r="AE81" s="61"/>
      <c r="AF81" s="61"/>
      <c r="AG81" s="61"/>
      <c r="AH81" s="78"/>
      <c r="AI81" s="78"/>
      <c r="AJ81" s="61"/>
    </row>
    <row r="82" spans="2:36" ht="64.5" customHeight="1" x14ac:dyDescent="0.25">
      <c r="B82" s="39" t="s">
        <v>230</v>
      </c>
      <c r="C82" s="80"/>
      <c r="D82" s="80"/>
      <c r="E82" s="80"/>
      <c r="F82" s="80"/>
      <c r="G82" s="80"/>
      <c r="H82" s="80"/>
      <c r="I82" s="80"/>
      <c r="J82" s="18" t="s">
        <v>206</v>
      </c>
      <c r="K82" s="80" t="s">
        <v>207</v>
      </c>
      <c r="L82" s="80" t="s">
        <v>116</v>
      </c>
      <c r="M82" s="80">
        <v>1</v>
      </c>
      <c r="N82" s="80"/>
      <c r="O82" s="80"/>
      <c r="P82" s="80"/>
      <c r="Q82" s="80"/>
      <c r="R82" s="80"/>
      <c r="S82" s="80"/>
      <c r="T82" s="65"/>
      <c r="U82" s="65"/>
      <c r="V82" s="65"/>
      <c r="W82" s="65"/>
      <c r="X82" s="65"/>
      <c r="Y82" s="65"/>
      <c r="Z82" s="65"/>
      <c r="AA82" s="65"/>
      <c r="AB82" s="65"/>
      <c r="AC82" s="65"/>
      <c r="AD82" s="65"/>
      <c r="AE82" s="65"/>
      <c r="AF82" s="65"/>
      <c r="AG82" s="65"/>
      <c r="AH82" s="89"/>
      <c r="AI82" s="89"/>
      <c r="AJ82" s="65"/>
    </row>
    <row r="83" spans="2:36" ht="105" customHeight="1" x14ac:dyDescent="0.25">
      <c r="B83" s="88" t="s">
        <v>232</v>
      </c>
      <c r="C83" s="77" t="s">
        <v>233</v>
      </c>
      <c r="D83" s="23" t="s">
        <v>202</v>
      </c>
      <c r="E83" s="52" t="s">
        <v>82</v>
      </c>
      <c r="F83" s="77" t="s">
        <v>349</v>
      </c>
      <c r="G83" s="23" t="s">
        <v>190</v>
      </c>
      <c r="H83" s="23" t="s">
        <v>83</v>
      </c>
      <c r="I83" s="23" t="s">
        <v>83</v>
      </c>
      <c r="J83" s="35" t="s">
        <v>205</v>
      </c>
      <c r="K83" s="34" t="s">
        <v>106</v>
      </c>
      <c r="L83" s="35" t="s">
        <v>113</v>
      </c>
      <c r="M83" s="77">
        <v>123</v>
      </c>
      <c r="N83" s="21" t="s">
        <v>86</v>
      </c>
      <c r="O83" s="77" t="s">
        <v>118</v>
      </c>
      <c r="P83" s="23" t="s">
        <v>88</v>
      </c>
      <c r="Q83" s="23" t="s">
        <v>89</v>
      </c>
      <c r="R83" s="23" t="s">
        <v>90</v>
      </c>
      <c r="S83" s="23" t="s">
        <v>174</v>
      </c>
      <c r="T83" s="85">
        <f>U83</f>
        <v>204000</v>
      </c>
      <c r="U83" s="27">
        <f>V83+Y83</f>
        <v>204000</v>
      </c>
      <c r="V83" s="28">
        <v>120000</v>
      </c>
      <c r="W83" s="29"/>
      <c r="X83" s="29"/>
      <c r="Y83" s="28">
        <v>84000</v>
      </c>
      <c r="Z83" s="29"/>
      <c r="AA83" s="29"/>
      <c r="AB83" s="28">
        <v>96000</v>
      </c>
      <c r="AC83" s="24" t="s">
        <v>92</v>
      </c>
      <c r="AD83" s="28">
        <f>U83</f>
        <v>204000</v>
      </c>
      <c r="AE83" s="61"/>
      <c r="AF83" s="61"/>
      <c r="AG83" s="61"/>
      <c r="AH83" s="78" t="s">
        <v>217</v>
      </c>
      <c r="AI83" s="145" t="s">
        <v>372</v>
      </c>
      <c r="AJ83" s="61"/>
    </row>
    <row r="84" spans="2:36" ht="45" x14ac:dyDescent="0.25">
      <c r="B84" s="33" t="s">
        <v>232</v>
      </c>
      <c r="C84" s="77"/>
      <c r="D84" s="77"/>
      <c r="E84" s="77"/>
      <c r="F84" s="77"/>
      <c r="G84" s="77"/>
      <c r="H84" s="77"/>
      <c r="I84" s="77"/>
      <c r="J84" s="77" t="s">
        <v>208</v>
      </c>
      <c r="K84" s="77" t="s">
        <v>107</v>
      </c>
      <c r="L84" s="77" t="s">
        <v>115</v>
      </c>
      <c r="M84" s="77">
        <v>123</v>
      </c>
      <c r="N84" s="77"/>
      <c r="O84" s="77"/>
      <c r="P84" s="77"/>
      <c r="Q84" s="77"/>
      <c r="R84" s="77"/>
      <c r="S84" s="77"/>
      <c r="T84" s="61"/>
      <c r="U84" s="61"/>
      <c r="V84" s="61"/>
      <c r="W84" s="61"/>
      <c r="X84" s="61"/>
      <c r="Y84" s="61"/>
      <c r="Z84" s="61"/>
      <c r="AA84" s="61"/>
      <c r="AB84" s="61"/>
      <c r="AC84" s="61"/>
      <c r="AD84" s="61"/>
      <c r="AE84" s="61"/>
      <c r="AF84" s="61"/>
      <c r="AG84" s="61"/>
      <c r="AH84" s="78"/>
      <c r="AI84" s="78"/>
      <c r="AJ84" s="61"/>
    </row>
    <row r="85" spans="2:36" ht="45" x14ac:dyDescent="0.25">
      <c r="B85" s="39" t="s">
        <v>232</v>
      </c>
      <c r="C85" s="80"/>
      <c r="D85" s="80"/>
      <c r="E85" s="80"/>
      <c r="F85" s="80"/>
      <c r="G85" s="80"/>
      <c r="H85" s="80"/>
      <c r="I85" s="80"/>
      <c r="J85" s="80" t="s">
        <v>209</v>
      </c>
      <c r="K85" s="80" t="s">
        <v>108</v>
      </c>
      <c r="L85" s="80" t="s">
        <v>116</v>
      </c>
      <c r="M85" s="80">
        <v>20</v>
      </c>
      <c r="N85" s="80"/>
      <c r="O85" s="80"/>
      <c r="P85" s="80"/>
      <c r="Q85" s="80"/>
      <c r="R85" s="80"/>
      <c r="S85" s="80"/>
      <c r="T85" s="65"/>
      <c r="U85" s="65"/>
      <c r="V85" s="65"/>
      <c r="W85" s="65"/>
      <c r="X85" s="65"/>
      <c r="Y85" s="65"/>
      <c r="Z85" s="65"/>
      <c r="AA85" s="65"/>
      <c r="AB85" s="65"/>
      <c r="AC85" s="65"/>
      <c r="AD85" s="65"/>
      <c r="AE85" s="65"/>
      <c r="AF85" s="65"/>
      <c r="AG85" s="65"/>
      <c r="AH85" s="89"/>
      <c r="AI85" s="89"/>
      <c r="AJ85" s="65"/>
    </row>
    <row r="86" spans="2:36" s="57" customFormat="1" ht="115.5" customHeight="1" x14ac:dyDescent="0.25">
      <c r="B86" s="81" t="s">
        <v>350</v>
      </c>
      <c r="C86" s="77" t="s">
        <v>351</v>
      </c>
      <c r="D86" s="23" t="s">
        <v>202</v>
      </c>
      <c r="E86" s="52" t="s">
        <v>82</v>
      </c>
      <c r="F86" s="77" t="s">
        <v>352</v>
      </c>
      <c r="G86" s="23" t="s">
        <v>190</v>
      </c>
      <c r="H86" s="24" t="s">
        <v>83</v>
      </c>
      <c r="I86" s="24" t="s">
        <v>83</v>
      </c>
      <c r="J86" s="77" t="s">
        <v>94</v>
      </c>
      <c r="K86" s="77" t="s">
        <v>95</v>
      </c>
      <c r="L86" s="77" t="s">
        <v>96</v>
      </c>
      <c r="M86" s="77">
        <v>57</v>
      </c>
      <c r="N86" s="25" t="s">
        <v>86</v>
      </c>
      <c r="O86" s="77" t="s">
        <v>121</v>
      </c>
      <c r="P86" s="21" t="s">
        <v>88</v>
      </c>
      <c r="Q86" s="21" t="s">
        <v>89</v>
      </c>
      <c r="R86" s="21" t="s">
        <v>90</v>
      </c>
      <c r="S86" s="21" t="s">
        <v>174</v>
      </c>
      <c r="T86" s="85">
        <f>U86</f>
        <v>576300</v>
      </c>
      <c r="U86" s="215">
        <f>V86+Y86</f>
        <v>576300</v>
      </c>
      <c r="V86" s="216">
        <v>339000</v>
      </c>
      <c r="W86" s="215"/>
      <c r="X86" s="215"/>
      <c r="Y86" s="216">
        <v>237300</v>
      </c>
      <c r="Z86" s="215"/>
      <c r="AA86" s="215"/>
      <c r="AB86" s="216">
        <v>101700</v>
      </c>
      <c r="AC86" s="141" t="s">
        <v>92</v>
      </c>
      <c r="AD86" s="216">
        <f>U86</f>
        <v>576300</v>
      </c>
      <c r="AE86" s="77"/>
      <c r="AF86" s="77"/>
      <c r="AG86" s="77"/>
      <c r="AH86" s="124" t="s">
        <v>310</v>
      </c>
      <c r="AI86" s="124" t="s">
        <v>353</v>
      </c>
      <c r="AJ86" s="730">
        <v>45504</v>
      </c>
    </row>
    <row r="87" spans="2:36" s="57" customFormat="1" ht="15.75" x14ac:dyDescent="0.25">
      <c r="B87" s="39" t="s">
        <v>350</v>
      </c>
      <c r="C87" s="80"/>
      <c r="D87" s="80"/>
      <c r="E87" s="80"/>
      <c r="F87" s="80"/>
      <c r="G87" s="80"/>
      <c r="H87" s="80"/>
      <c r="I87" s="80"/>
      <c r="J87" s="80" t="s">
        <v>98</v>
      </c>
      <c r="K87" s="80" t="s">
        <v>99</v>
      </c>
      <c r="L87" s="80" t="s">
        <v>97</v>
      </c>
      <c r="M87" s="80">
        <v>3</v>
      </c>
      <c r="N87" s="80"/>
      <c r="O87" s="80"/>
      <c r="P87" s="80"/>
      <c r="Q87" s="80"/>
      <c r="R87" s="80"/>
      <c r="S87" s="80"/>
      <c r="T87" s="80"/>
      <c r="U87" s="80"/>
      <c r="V87" s="80"/>
      <c r="W87" s="80"/>
      <c r="X87" s="80"/>
      <c r="Y87" s="80"/>
      <c r="Z87" s="80"/>
      <c r="AA87" s="80"/>
      <c r="AB87" s="80"/>
      <c r="AC87" s="80"/>
      <c r="AD87" s="80"/>
      <c r="AE87" s="80"/>
      <c r="AF87" s="80"/>
      <c r="AG87" s="80"/>
      <c r="AH87" s="80"/>
      <c r="AI87" s="80"/>
      <c r="AJ87" s="80"/>
    </row>
    <row r="88" spans="2:36" ht="15.75" customHeight="1" x14ac:dyDescent="0.25">
      <c r="V88" s="217"/>
      <c r="W88" s="217"/>
      <c r="X88" s="217"/>
      <c r="Y88" s="217"/>
      <c r="Z88" s="217"/>
      <c r="AA88" s="217"/>
      <c r="AB88" s="217"/>
      <c r="AC88" s="217"/>
      <c r="AD88" s="217"/>
    </row>
    <row r="89" spans="2:36" x14ac:dyDescent="0.25">
      <c r="V89" s="217"/>
    </row>
    <row r="90" spans="2:36" x14ac:dyDescent="0.25">
      <c r="K90" s="91" t="s">
        <v>234</v>
      </c>
    </row>
    <row r="91" spans="2:36" x14ac:dyDescent="0.25">
      <c r="V91" s="217"/>
    </row>
  </sheetData>
  <mergeCells count="26">
    <mergeCell ref="AG2:AG3"/>
    <mergeCell ref="AH2:AH3"/>
    <mergeCell ref="AI2:AI3"/>
    <mergeCell ref="AJ2:AJ3"/>
    <mergeCell ref="T2:T3"/>
    <mergeCell ref="U2:U3"/>
    <mergeCell ref="V2:AA2"/>
    <mergeCell ref="AB2:AB3"/>
    <mergeCell ref="AC2:AC3"/>
    <mergeCell ref="AD2:AF2"/>
    <mergeCell ref="N2:N3"/>
    <mergeCell ref="O2:O3"/>
    <mergeCell ref="P2:P3"/>
    <mergeCell ref="Q2:Q3"/>
    <mergeCell ref="R2:R3"/>
    <mergeCell ref="S2:S3"/>
    <mergeCell ref="B1:AI1"/>
    <mergeCell ref="B2:B3"/>
    <mergeCell ref="C2:C3"/>
    <mergeCell ref="D2:D3"/>
    <mergeCell ref="E2:E3"/>
    <mergeCell ref="F2:F3"/>
    <mergeCell ref="G2:G3"/>
    <mergeCell ref="H2:H3"/>
    <mergeCell ref="I2:I3"/>
    <mergeCell ref="J2:M2"/>
  </mergeCells>
  <pageMargins left="0.25" right="0.25" top="0.75" bottom="0.75" header="0.3" footer="0.3"/>
  <pageSetup paperSize="8" scale="56"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2F5D2-117B-4A55-8AE1-929046B37311}">
  <dimension ref="A1:AK17"/>
  <sheetViews>
    <sheetView topLeftCell="A9" zoomScale="80" zoomScaleNormal="80" workbookViewId="0">
      <selection activeCell="H16" sqref="H16:H17"/>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26.85546875" customWidth="1"/>
    <col min="11" max="11" width="12.42578125" customWidth="1"/>
    <col min="12" max="12" width="12" customWidth="1"/>
    <col min="13" max="14" width="10.5703125" customWidth="1"/>
    <col min="15" max="16" width="15.7109375" customWidth="1"/>
    <col min="17" max="17" width="18.5703125" customWidth="1"/>
    <col min="18" max="18" width="15.7109375" customWidth="1"/>
    <col min="19" max="21" width="14" customWidth="1"/>
    <col min="22" max="22" width="17.7109375" customWidth="1"/>
    <col min="23" max="23" width="11.28515625" customWidth="1"/>
    <col min="24" max="24" width="10" customWidth="1"/>
    <col min="25" max="25" width="11.7109375" customWidth="1"/>
    <col min="26" max="27" width="12.28515625" customWidth="1"/>
    <col min="28" max="28" width="19.7109375" customWidth="1"/>
    <col min="29" max="29" width="11.28515625" customWidth="1"/>
    <col min="30" max="30" width="18.7109375" customWidth="1"/>
    <col min="31" max="33" width="11.28515625" customWidth="1"/>
    <col min="34" max="34" width="24.28515625" customWidth="1"/>
    <col min="35" max="35" width="19.42578125" customWidth="1"/>
    <col min="36" max="36" width="10.42578125" customWidth="1"/>
    <col min="37" max="37" width="24.140625" customWidth="1"/>
  </cols>
  <sheetData>
    <row r="1" spans="1:37" x14ac:dyDescent="0.25">
      <c r="A1" s="1"/>
      <c r="B1" s="290" t="s">
        <v>40</v>
      </c>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7" ht="14.65" customHeight="1" x14ac:dyDescent="0.25">
      <c r="A3" s="1"/>
      <c r="B3" s="291" t="s">
        <v>0</v>
      </c>
      <c r="C3" s="291" t="s">
        <v>1</v>
      </c>
      <c r="D3" s="291" t="s">
        <v>28</v>
      </c>
      <c r="E3" s="291" t="s">
        <v>29</v>
      </c>
      <c r="F3" s="291" t="s">
        <v>30</v>
      </c>
      <c r="G3" s="291" t="s">
        <v>3</v>
      </c>
      <c r="H3" s="291" t="s">
        <v>4</v>
      </c>
      <c r="I3" s="291" t="s">
        <v>5</v>
      </c>
      <c r="J3" s="292" t="s">
        <v>6</v>
      </c>
      <c r="K3" s="292"/>
      <c r="L3" s="292"/>
      <c r="M3" s="292"/>
      <c r="N3" s="293" t="s">
        <v>47</v>
      </c>
      <c r="O3" s="291" t="s">
        <v>31</v>
      </c>
      <c r="P3" s="301" t="s">
        <v>42</v>
      </c>
      <c r="Q3" s="301" t="s">
        <v>32</v>
      </c>
      <c r="R3" s="301" t="s">
        <v>37</v>
      </c>
      <c r="S3" s="301" t="s">
        <v>33</v>
      </c>
      <c r="T3" s="291" t="s">
        <v>55</v>
      </c>
      <c r="U3" s="291" t="s">
        <v>57</v>
      </c>
      <c r="V3" s="292" t="s">
        <v>59</v>
      </c>
      <c r="W3" s="292"/>
      <c r="X3" s="292"/>
      <c r="Y3" s="292"/>
      <c r="Z3" s="292"/>
      <c r="AA3" s="292"/>
      <c r="AB3" s="291" t="s">
        <v>69</v>
      </c>
      <c r="AC3" s="296" t="s">
        <v>75</v>
      </c>
      <c r="AD3" s="298" t="s">
        <v>77</v>
      </c>
      <c r="AE3" s="299"/>
      <c r="AF3" s="300"/>
      <c r="AG3" s="293" t="s">
        <v>27</v>
      </c>
      <c r="AH3" s="293" t="s">
        <v>36</v>
      </c>
      <c r="AI3" s="291" t="s">
        <v>34</v>
      </c>
      <c r="AJ3" s="293" t="s">
        <v>35</v>
      </c>
      <c r="AK3" s="291" t="s">
        <v>704</v>
      </c>
    </row>
    <row r="4" spans="1:37" ht="169.15" customHeight="1" x14ac:dyDescent="0.25">
      <c r="A4" s="1"/>
      <c r="B4" s="291"/>
      <c r="C4" s="291"/>
      <c r="D4" s="291"/>
      <c r="E4" s="291"/>
      <c r="F4" s="291"/>
      <c r="G4" s="291"/>
      <c r="H4" s="291"/>
      <c r="I4" s="291"/>
      <c r="J4" s="3" t="s">
        <v>7</v>
      </c>
      <c r="K4" s="3" t="s">
        <v>8</v>
      </c>
      <c r="L4" s="3" t="s">
        <v>9</v>
      </c>
      <c r="M4" s="11" t="s">
        <v>10</v>
      </c>
      <c r="N4" s="294"/>
      <c r="O4" s="291"/>
      <c r="P4" s="301"/>
      <c r="Q4" s="301"/>
      <c r="R4" s="301"/>
      <c r="S4" s="301"/>
      <c r="T4" s="291"/>
      <c r="U4" s="291"/>
      <c r="V4" s="3" t="s">
        <v>61</v>
      </c>
      <c r="W4" s="3" t="s">
        <v>62</v>
      </c>
      <c r="X4" s="3" t="s">
        <v>15</v>
      </c>
      <c r="Y4" s="3" t="s">
        <v>63</v>
      </c>
      <c r="Z4" s="3" t="s">
        <v>60</v>
      </c>
      <c r="AA4" s="3" t="s">
        <v>25</v>
      </c>
      <c r="AB4" s="291"/>
      <c r="AC4" s="297"/>
      <c r="AD4" s="3" t="s">
        <v>16</v>
      </c>
      <c r="AE4" s="3" t="s">
        <v>17</v>
      </c>
      <c r="AF4" s="3" t="s">
        <v>26</v>
      </c>
      <c r="AG4" s="294"/>
      <c r="AH4" s="294"/>
      <c r="AI4" s="291"/>
      <c r="AJ4" s="294"/>
      <c r="AK4" s="291"/>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48">
        <v>36</v>
      </c>
    </row>
    <row r="6" spans="1:37" ht="75.75" customHeight="1" x14ac:dyDescent="0.25">
      <c r="A6" s="1"/>
      <c r="B6" s="295" t="s">
        <v>705</v>
      </c>
      <c r="C6" s="295" t="s">
        <v>706</v>
      </c>
      <c r="D6" s="295" t="s">
        <v>707</v>
      </c>
      <c r="E6" s="295" t="s">
        <v>708</v>
      </c>
      <c r="F6" s="295" t="s">
        <v>709</v>
      </c>
      <c r="G6" s="302" t="s">
        <v>710</v>
      </c>
      <c r="H6" s="295" t="s">
        <v>83</v>
      </c>
      <c r="I6" s="295" t="s">
        <v>175</v>
      </c>
      <c r="J6" s="250" t="s">
        <v>711</v>
      </c>
      <c r="K6" s="250" t="s">
        <v>712</v>
      </c>
      <c r="L6" s="250" t="s">
        <v>248</v>
      </c>
      <c r="M6" s="251">
        <v>2800000</v>
      </c>
      <c r="N6" s="295" t="s">
        <v>269</v>
      </c>
      <c r="O6" s="295" t="s">
        <v>713</v>
      </c>
      <c r="P6" s="302" t="s">
        <v>714</v>
      </c>
      <c r="Q6" s="302" t="s">
        <v>89</v>
      </c>
      <c r="R6" s="302" t="s">
        <v>90</v>
      </c>
      <c r="S6" s="302" t="s">
        <v>715</v>
      </c>
      <c r="T6" s="303">
        <v>36000000</v>
      </c>
      <c r="U6" s="303">
        <v>30000000</v>
      </c>
      <c r="V6" s="303">
        <v>36000000</v>
      </c>
      <c r="W6" s="295" t="s">
        <v>175</v>
      </c>
      <c r="X6" s="295" t="s">
        <v>175</v>
      </c>
      <c r="Y6" s="295" t="s">
        <v>175</v>
      </c>
      <c r="Z6" s="295" t="s">
        <v>175</v>
      </c>
      <c r="AA6" s="304" t="s">
        <v>175</v>
      </c>
      <c r="AB6" s="303">
        <v>16000000</v>
      </c>
      <c r="AC6" s="302" t="s">
        <v>176</v>
      </c>
      <c r="AD6" s="303">
        <v>36000000</v>
      </c>
      <c r="AE6" s="302" t="s">
        <v>175</v>
      </c>
      <c r="AF6" s="302" t="s">
        <v>175</v>
      </c>
      <c r="AG6" s="302" t="s">
        <v>175</v>
      </c>
      <c r="AH6" s="295" t="s">
        <v>716</v>
      </c>
      <c r="AI6" s="295" t="s">
        <v>717</v>
      </c>
      <c r="AJ6" s="302"/>
      <c r="AK6" s="302" t="s">
        <v>718</v>
      </c>
    </row>
    <row r="7" spans="1:37" ht="69" customHeight="1" x14ac:dyDescent="0.25">
      <c r="A7" s="1"/>
      <c r="B7" s="295"/>
      <c r="C7" s="295"/>
      <c r="D7" s="295"/>
      <c r="E7" s="295"/>
      <c r="F7" s="295"/>
      <c r="G7" s="302"/>
      <c r="H7" s="295"/>
      <c r="I7" s="295"/>
      <c r="J7" s="250" t="s">
        <v>719</v>
      </c>
      <c r="K7" s="250" t="s">
        <v>720</v>
      </c>
      <c r="L7" s="250" t="s">
        <v>721</v>
      </c>
      <c r="M7" s="251">
        <v>5600</v>
      </c>
      <c r="N7" s="295"/>
      <c r="O7" s="295"/>
      <c r="P7" s="302"/>
      <c r="Q7" s="302"/>
      <c r="R7" s="302"/>
      <c r="S7" s="302"/>
      <c r="T7" s="303"/>
      <c r="U7" s="303"/>
      <c r="V7" s="303"/>
      <c r="W7" s="295"/>
      <c r="X7" s="295"/>
      <c r="Y7" s="295"/>
      <c r="Z7" s="295"/>
      <c r="AA7" s="304"/>
      <c r="AB7" s="303"/>
      <c r="AC7" s="302"/>
      <c r="AD7" s="303"/>
      <c r="AE7" s="302"/>
      <c r="AF7" s="302"/>
      <c r="AG7" s="302"/>
      <c r="AH7" s="295"/>
      <c r="AI7" s="295"/>
      <c r="AJ7" s="302"/>
      <c r="AK7" s="302"/>
    </row>
    <row r="8" spans="1:37" ht="63" customHeight="1" x14ac:dyDescent="0.25">
      <c r="A8" s="1"/>
      <c r="B8" s="295"/>
      <c r="C8" s="295"/>
      <c r="D8" s="295"/>
      <c r="E8" s="295"/>
      <c r="F8" s="295"/>
      <c r="G8" s="302"/>
      <c r="H8" s="295"/>
      <c r="I8" s="295"/>
      <c r="J8" s="250" t="s">
        <v>722</v>
      </c>
      <c r="K8" s="250" t="s">
        <v>723</v>
      </c>
      <c r="L8" s="250" t="s">
        <v>97</v>
      </c>
      <c r="M8" s="251">
        <v>80</v>
      </c>
      <c r="N8" s="295"/>
      <c r="O8" s="295"/>
      <c r="P8" s="302"/>
      <c r="Q8" s="302"/>
      <c r="R8" s="302"/>
      <c r="S8" s="302"/>
      <c r="T8" s="303"/>
      <c r="U8" s="303"/>
      <c r="V8" s="303"/>
      <c r="W8" s="295"/>
      <c r="X8" s="295"/>
      <c r="Y8" s="295"/>
      <c r="Z8" s="295"/>
      <c r="AA8" s="304"/>
      <c r="AB8" s="303"/>
      <c r="AC8" s="302"/>
      <c r="AD8" s="303"/>
      <c r="AE8" s="302"/>
      <c r="AF8" s="302"/>
      <c r="AG8" s="302"/>
      <c r="AH8" s="295"/>
      <c r="AI8" s="295"/>
      <c r="AJ8" s="302"/>
      <c r="AK8" s="302"/>
    </row>
    <row r="9" spans="1:37" ht="154.5" customHeight="1" x14ac:dyDescent="0.25">
      <c r="A9" s="9"/>
      <c r="B9" s="249" t="s">
        <v>724</v>
      </c>
      <c r="C9" s="249" t="s">
        <v>725</v>
      </c>
      <c r="D9" s="249" t="s">
        <v>707</v>
      </c>
      <c r="E9" s="249" t="s">
        <v>708</v>
      </c>
      <c r="F9" s="249" t="s">
        <v>726</v>
      </c>
      <c r="G9" s="250" t="s">
        <v>710</v>
      </c>
      <c r="H9" s="249" t="s">
        <v>83</v>
      </c>
      <c r="I9" s="249" t="s">
        <v>175</v>
      </c>
      <c r="J9" s="250" t="s">
        <v>727</v>
      </c>
      <c r="K9" s="250" t="s">
        <v>728</v>
      </c>
      <c r="L9" s="250" t="s">
        <v>97</v>
      </c>
      <c r="M9" s="249">
        <v>1</v>
      </c>
      <c r="N9" s="249" t="s">
        <v>86</v>
      </c>
      <c r="O9" s="249" t="s">
        <v>87</v>
      </c>
      <c r="P9" s="250" t="s">
        <v>714</v>
      </c>
      <c r="Q9" s="250" t="s">
        <v>89</v>
      </c>
      <c r="R9" s="250" t="s">
        <v>90</v>
      </c>
      <c r="S9" s="250" t="s">
        <v>174</v>
      </c>
      <c r="T9" s="252">
        <v>2983500</v>
      </c>
      <c r="U9" s="249" t="s">
        <v>175</v>
      </c>
      <c r="V9" s="252">
        <v>2983500</v>
      </c>
      <c r="W9" s="249" t="s">
        <v>175</v>
      </c>
      <c r="X9" s="249" t="s">
        <v>175</v>
      </c>
      <c r="Y9" s="249" t="s">
        <v>175</v>
      </c>
      <c r="Z9" s="249" t="s">
        <v>175</v>
      </c>
      <c r="AA9" s="253" t="s">
        <v>175</v>
      </c>
      <c r="AB9" s="252">
        <v>526500</v>
      </c>
      <c r="AC9" s="250" t="s">
        <v>176</v>
      </c>
      <c r="AD9" s="252">
        <v>2983500</v>
      </c>
      <c r="AE9" s="250" t="s">
        <v>175</v>
      </c>
      <c r="AF9" s="250" t="s">
        <v>175</v>
      </c>
      <c r="AG9" s="250" t="s">
        <v>175</v>
      </c>
      <c r="AH9" s="249" t="s">
        <v>729</v>
      </c>
      <c r="AI9" s="249" t="s">
        <v>730</v>
      </c>
      <c r="AJ9" s="250"/>
      <c r="AK9" s="250" t="s">
        <v>718</v>
      </c>
    </row>
    <row r="10" spans="1:37" ht="89.25" customHeight="1" x14ac:dyDescent="0.25">
      <c r="A10" s="14"/>
      <c r="B10" s="295" t="s">
        <v>731</v>
      </c>
      <c r="C10" s="295" t="s">
        <v>732</v>
      </c>
      <c r="D10" s="295" t="s">
        <v>707</v>
      </c>
      <c r="E10" s="295" t="s">
        <v>708</v>
      </c>
      <c r="F10" s="295" t="s">
        <v>733</v>
      </c>
      <c r="G10" s="302" t="s">
        <v>710</v>
      </c>
      <c r="H10" s="295" t="s">
        <v>83</v>
      </c>
      <c r="I10" s="295" t="s">
        <v>175</v>
      </c>
      <c r="J10" s="250" t="s">
        <v>734</v>
      </c>
      <c r="K10" s="250" t="s">
        <v>735</v>
      </c>
      <c r="L10" s="250" t="s">
        <v>248</v>
      </c>
      <c r="M10" s="249">
        <v>138700</v>
      </c>
      <c r="N10" s="295" t="s">
        <v>86</v>
      </c>
      <c r="O10" s="295" t="s">
        <v>87</v>
      </c>
      <c r="P10" s="302" t="s">
        <v>714</v>
      </c>
      <c r="Q10" s="302" t="s">
        <v>89</v>
      </c>
      <c r="R10" s="302" t="s">
        <v>90</v>
      </c>
      <c r="S10" s="302" t="s">
        <v>174</v>
      </c>
      <c r="T10" s="303">
        <v>2167500</v>
      </c>
      <c r="U10" s="295" t="s">
        <v>175</v>
      </c>
      <c r="V10" s="303">
        <v>2167500</v>
      </c>
      <c r="W10" s="295" t="s">
        <v>175</v>
      </c>
      <c r="X10" s="295" t="s">
        <v>175</v>
      </c>
      <c r="Y10" s="295" t="s">
        <v>175</v>
      </c>
      <c r="Z10" s="295" t="s">
        <v>175</v>
      </c>
      <c r="AA10" s="304" t="s">
        <v>175</v>
      </c>
      <c r="AB10" s="303">
        <v>382500</v>
      </c>
      <c r="AC10" s="302" t="s">
        <v>176</v>
      </c>
      <c r="AD10" s="303">
        <v>2167500</v>
      </c>
      <c r="AE10" s="302" t="s">
        <v>175</v>
      </c>
      <c r="AF10" s="302" t="s">
        <v>175</v>
      </c>
      <c r="AG10" s="302" t="s">
        <v>175</v>
      </c>
      <c r="AH10" s="305" t="s">
        <v>736</v>
      </c>
      <c r="AI10" s="305" t="s">
        <v>737</v>
      </c>
      <c r="AJ10" s="302"/>
      <c r="AK10" s="302" t="s">
        <v>718</v>
      </c>
    </row>
    <row r="11" spans="1:37" ht="75.75" customHeight="1" x14ac:dyDescent="0.25">
      <c r="A11" s="1"/>
      <c r="B11" s="295"/>
      <c r="C11" s="295"/>
      <c r="D11" s="295"/>
      <c r="E11" s="295"/>
      <c r="F11" s="295"/>
      <c r="G11" s="302"/>
      <c r="H11" s="295"/>
      <c r="I11" s="295"/>
      <c r="J11" s="250" t="s">
        <v>738</v>
      </c>
      <c r="K11" s="250" t="s">
        <v>462</v>
      </c>
      <c r="L11" s="250" t="s">
        <v>739</v>
      </c>
      <c r="M11" s="249">
        <v>2.4</v>
      </c>
      <c r="N11" s="295"/>
      <c r="O11" s="295"/>
      <c r="P11" s="302"/>
      <c r="Q11" s="302"/>
      <c r="R11" s="302"/>
      <c r="S11" s="302"/>
      <c r="T11" s="295"/>
      <c r="U11" s="295"/>
      <c r="V11" s="295"/>
      <c r="W11" s="295"/>
      <c r="X11" s="295"/>
      <c r="Y11" s="295"/>
      <c r="Z11" s="295"/>
      <c r="AA11" s="304"/>
      <c r="AB11" s="295"/>
      <c r="AC11" s="302"/>
      <c r="AD11" s="295"/>
      <c r="AE11" s="302"/>
      <c r="AF11" s="302"/>
      <c r="AG11" s="302"/>
      <c r="AH11" s="306"/>
      <c r="AI11" s="306"/>
      <c r="AJ11" s="302"/>
      <c r="AK11" s="302"/>
    </row>
    <row r="12" spans="1:37" ht="80.25" customHeight="1" x14ac:dyDescent="0.25">
      <c r="A12" s="1"/>
      <c r="B12" s="295" t="s">
        <v>740</v>
      </c>
      <c r="C12" s="295" t="s">
        <v>741</v>
      </c>
      <c r="D12" s="295" t="s">
        <v>707</v>
      </c>
      <c r="E12" s="295" t="s">
        <v>708</v>
      </c>
      <c r="F12" s="295" t="s">
        <v>742</v>
      </c>
      <c r="G12" s="302" t="s">
        <v>710</v>
      </c>
      <c r="H12" s="295" t="s">
        <v>83</v>
      </c>
      <c r="I12" s="295" t="s">
        <v>175</v>
      </c>
      <c r="J12" s="249" t="s">
        <v>734</v>
      </c>
      <c r="K12" s="249" t="s">
        <v>735</v>
      </c>
      <c r="L12" s="249" t="s">
        <v>248</v>
      </c>
      <c r="M12" s="249">
        <v>14600</v>
      </c>
      <c r="N12" s="295" t="s">
        <v>86</v>
      </c>
      <c r="O12" s="295" t="s">
        <v>87</v>
      </c>
      <c r="P12" s="302" t="s">
        <v>714</v>
      </c>
      <c r="Q12" s="302" t="s">
        <v>89</v>
      </c>
      <c r="R12" s="302" t="s">
        <v>90</v>
      </c>
      <c r="S12" s="302" t="s">
        <v>174</v>
      </c>
      <c r="T12" s="303">
        <v>420500</v>
      </c>
      <c r="U12" s="295" t="s">
        <v>175</v>
      </c>
      <c r="V12" s="303">
        <v>420500</v>
      </c>
      <c r="W12" s="295" t="s">
        <v>175</v>
      </c>
      <c r="X12" s="295" t="s">
        <v>175</v>
      </c>
      <c r="Y12" s="295" t="s">
        <v>175</v>
      </c>
      <c r="Z12" s="295" t="s">
        <v>175</v>
      </c>
      <c r="AA12" s="304" t="s">
        <v>175</v>
      </c>
      <c r="AB12" s="303">
        <v>74206</v>
      </c>
      <c r="AC12" s="302" t="s">
        <v>176</v>
      </c>
      <c r="AD12" s="303">
        <v>420500</v>
      </c>
      <c r="AE12" s="302" t="s">
        <v>175</v>
      </c>
      <c r="AF12" s="302" t="s">
        <v>175</v>
      </c>
      <c r="AG12" s="302" t="s">
        <v>175</v>
      </c>
      <c r="AH12" s="295" t="s">
        <v>743</v>
      </c>
      <c r="AI12" s="295" t="s">
        <v>744</v>
      </c>
      <c r="AJ12" s="302"/>
      <c r="AK12" s="302" t="s">
        <v>718</v>
      </c>
    </row>
    <row r="13" spans="1:37" ht="82.5" customHeight="1" x14ac:dyDescent="0.25">
      <c r="A13" s="1"/>
      <c r="B13" s="295"/>
      <c r="C13" s="295"/>
      <c r="D13" s="295"/>
      <c r="E13" s="295"/>
      <c r="F13" s="295"/>
      <c r="G13" s="302"/>
      <c r="H13" s="295"/>
      <c r="I13" s="295"/>
      <c r="J13" s="249" t="s">
        <v>738</v>
      </c>
      <c r="K13" s="249" t="s">
        <v>462</v>
      </c>
      <c r="L13" s="249" t="s">
        <v>739</v>
      </c>
      <c r="M13" s="249">
        <v>2.6</v>
      </c>
      <c r="N13" s="295"/>
      <c r="O13" s="295"/>
      <c r="P13" s="302"/>
      <c r="Q13" s="302"/>
      <c r="R13" s="302"/>
      <c r="S13" s="302"/>
      <c r="T13" s="295"/>
      <c r="U13" s="295"/>
      <c r="V13" s="295"/>
      <c r="W13" s="295"/>
      <c r="X13" s="295"/>
      <c r="Y13" s="295"/>
      <c r="Z13" s="295"/>
      <c r="AA13" s="304"/>
      <c r="AB13" s="295"/>
      <c r="AC13" s="302"/>
      <c r="AD13" s="295"/>
      <c r="AE13" s="302"/>
      <c r="AF13" s="302"/>
      <c r="AG13" s="302"/>
      <c r="AH13" s="295"/>
      <c r="AI13" s="295"/>
      <c r="AJ13" s="302"/>
      <c r="AK13" s="302"/>
    </row>
    <row r="14" spans="1:37" ht="66" customHeight="1" x14ac:dyDescent="0.25">
      <c r="A14" s="1"/>
      <c r="B14" s="295" t="s">
        <v>745</v>
      </c>
      <c r="C14" s="295" t="s">
        <v>746</v>
      </c>
      <c r="D14" s="295" t="s">
        <v>707</v>
      </c>
      <c r="E14" s="295" t="s">
        <v>708</v>
      </c>
      <c r="F14" s="295" t="s">
        <v>747</v>
      </c>
      <c r="G14" s="302" t="s">
        <v>710</v>
      </c>
      <c r="H14" s="295" t="s">
        <v>83</v>
      </c>
      <c r="I14" s="295" t="s">
        <v>175</v>
      </c>
      <c r="J14" s="249" t="s">
        <v>734</v>
      </c>
      <c r="K14" s="249" t="s">
        <v>735</v>
      </c>
      <c r="L14" s="249" t="s">
        <v>248</v>
      </c>
      <c r="M14" s="249">
        <v>153300</v>
      </c>
      <c r="N14" s="295" t="s">
        <v>86</v>
      </c>
      <c r="O14" s="295" t="s">
        <v>87</v>
      </c>
      <c r="P14" s="302" t="s">
        <v>714</v>
      </c>
      <c r="Q14" s="302" t="s">
        <v>89</v>
      </c>
      <c r="R14" s="302" t="s">
        <v>90</v>
      </c>
      <c r="S14" s="302" t="s">
        <v>174</v>
      </c>
      <c r="T14" s="303">
        <v>2550000</v>
      </c>
      <c r="U14" s="295" t="s">
        <v>175</v>
      </c>
      <c r="V14" s="303">
        <v>2550000</v>
      </c>
      <c r="W14" s="295" t="s">
        <v>175</v>
      </c>
      <c r="X14" s="295" t="s">
        <v>175</v>
      </c>
      <c r="Y14" s="295" t="s">
        <v>175</v>
      </c>
      <c r="Z14" s="295" t="s">
        <v>175</v>
      </c>
      <c r="AA14" s="304" t="s">
        <v>175</v>
      </c>
      <c r="AB14" s="303">
        <v>450000</v>
      </c>
      <c r="AC14" s="302" t="s">
        <v>176</v>
      </c>
      <c r="AD14" s="303">
        <v>2550000</v>
      </c>
      <c r="AE14" s="302" t="s">
        <v>175</v>
      </c>
      <c r="AF14" s="302" t="s">
        <v>175</v>
      </c>
      <c r="AG14" s="302" t="s">
        <v>175</v>
      </c>
      <c r="AH14" s="305" t="s">
        <v>736</v>
      </c>
      <c r="AI14" s="305" t="s">
        <v>737</v>
      </c>
      <c r="AJ14" s="302"/>
      <c r="AK14" s="302" t="s">
        <v>718</v>
      </c>
    </row>
    <row r="15" spans="1:37" ht="87.75" customHeight="1" x14ac:dyDescent="0.25">
      <c r="B15" s="295"/>
      <c r="C15" s="295"/>
      <c r="D15" s="295"/>
      <c r="E15" s="295"/>
      <c r="F15" s="295"/>
      <c r="G15" s="302"/>
      <c r="H15" s="295"/>
      <c r="I15" s="295"/>
      <c r="J15" s="249" t="s">
        <v>738</v>
      </c>
      <c r="K15" s="249" t="s">
        <v>462</v>
      </c>
      <c r="L15" s="249" t="s">
        <v>739</v>
      </c>
      <c r="M15" s="249">
        <v>0.7</v>
      </c>
      <c r="N15" s="295"/>
      <c r="O15" s="295"/>
      <c r="P15" s="302"/>
      <c r="Q15" s="302"/>
      <c r="R15" s="302"/>
      <c r="S15" s="302"/>
      <c r="T15" s="295"/>
      <c r="U15" s="295"/>
      <c r="V15" s="295"/>
      <c r="W15" s="295"/>
      <c r="X15" s="295"/>
      <c r="Y15" s="295"/>
      <c r="Z15" s="295"/>
      <c r="AA15" s="304"/>
      <c r="AB15" s="295"/>
      <c r="AC15" s="302"/>
      <c r="AD15" s="295"/>
      <c r="AE15" s="302"/>
      <c r="AF15" s="302"/>
      <c r="AG15" s="302"/>
      <c r="AH15" s="306"/>
      <c r="AI15" s="306"/>
      <c r="AJ15" s="302"/>
      <c r="AK15" s="302"/>
    </row>
    <row r="16" spans="1:37" ht="65.25" customHeight="1" x14ac:dyDescent="0.25">
      <c r="B16" s="295" t="s">
        <v>748</v>
      </c>
      <c r="C16" s="295" t="s">
        <v>749</v>
      </c>
      <c r="D16" s="295" t="s">
        <v>707</v>
      </c>
      <c r="E16" s="295" t="s">
        <v>708</v>
      </c>
      <c r="F16" s="295" t="s">
        <v>750</v>
      </c>
      <c r="G16" s="302" t="s">
        <v>710</v>
      </c>
      <c r="H16" s="295" t="s">
        <v>83</v>
      </c>
      <c r="I16" s="295" t="s">
        <v>175</v>
      </c>
      <c r="J16" s="249" t="s">
        <v>734</v>
      </c>
      <c r="K16" s="249" t="s">
        <v>735</v>
      </c>
      <c r="L16" s="249" t="s">
        <v>248</v>
      </c>
      <c r="M16" s="249">
        <v>25550</v>
      </c>
      <c r="N16" s="295" t="s">
        <v>86</v>
      </c>
      <c r="O16" s="295" t="s">
        <v>87</v>
      </c>
      <c r="P16" s="302" t="s">
        <v>714</v>
      </c>
      <c r="Q16" s="302" t="s">
        <v>89</v>
      </c>
      <c r="R16" s="302" t="s">
        <v>90</v>
      </c>
      <c r="S16" s="302" t="s">
        <v>174</v>
      </c>
      <c r="T16" s="303">
        <v>1878500</v>
      </c>
      <c r="U16" s="295" t="s">
        <v>175</v>
      </c>
      <c r="V16" s="303">
        <v>1878500</v>
      </c>
      <c r="W16" s="295" t="s">
        <v>175</v>
      </c>
      <c r="X16" s="295" t="s">
        <v>175</v>
      </c>
      <c r="Y16" s="295" t="s">
        <v>175</v>
      </c>
      <c r="Z16" s="295" t="s">
        <v>175</v>
      </c>
      <c r="AA16" s="304" t="s">
        <v>175</v>
      </c>
      <c r="AB16" s="303">
        <v>331500</v>
      </c>
      <c r="AC16" s="302" t="s">
        <v>176</v>
      </c>
      <c r="AD16" s="303">
        <v>1878500</v>
      </c>
      <c r="AE16" s="302" t="s">
        <v>175</v>
      </c>
      <c r="AF16" s="302" t="s">
        <v>175</v>
      </c>
      <c r="AG16" s="302" t="s">
        <v>175</v>
      </c>
      <c r="AH16" s="295" t="s">
        <v>751</v>
      </c>
      <c r="AI16" s="295" t="s">
        <v>752</v>
      </c>
      <c r="AJ16" s="302"/>
      <c r="AK16" s="302" t="s">
        <v>718</v>
      </c>
    </row>
    <row r="17" spans="2:37" ht="97.5" customHeight="1" x14ac:dyDescent="0.25">
      <c r="B17" s="295"/>
      <c r="C17" s="295"/>
      <c r="D17" s="295"/>
      <c r="E17" s="295"/>
      <c r="F17" s="295"/>
      <c r="G17" s="302"/>
      <c r="H17" s="295"/>
      <c r="I17" s="295"/>
      <c r="J17" s="249" t="s">
        <v>738</v>
      </c>
      <c r="K17" s="249" t="s">
        <v>462</v>
      </c>
      <c r="L17" s="249" t="s">
        <v>739</v>
      </c>
      <c r="M17" s="249">
        <v>2.1800000000000002</v>
      </c>
      <c r="N17" s="295"/>
      <c r="O17" s="295"/>
      <c r="P17" s="302"/>
      <c r="Q17" s="302"/>
      <c r="R17" s="302"/>
      <c r="S17" s="302"/>
      <c r="T17" s="295"/>
      <c r="U17" s="295"/>
      <c r="V17" s="295"/>
      <c r="W17" s="295"/>
      <c r="X17" s="295"/>
      <c r="Y17" s="295"/>
      <c r="Z17" s="295"/>
      <c r="AA17" s="304"/>
      <c r="AB17" s="295"/>
      <c r="AC17" s="302"/>
      <c r="AD17" s="295"/>
      <c r="AE17" s="302"/>
      <c r="AF17" s="302"/>
      <c r="AG17" s="302"/>
      <c r="AH17" s="295"/>
      <c r="AI17" s="295"/>
      <c r="AJ17" s="302"/>
      <c r="AK17" s="302"/>
    </row>
  </sheetData>
  <mergeCells count="187">
    <mergeCell ref="AK16:AK17"/>
    <mergeCell ref="AE16:AE17"/>
    <mergeCell ref="AF16:AF17"/>
    <mergeCell ref="AG16:AG17"/>
    <mergeCell ref="AH16:AH17"/>
    <mergeCell ref="AI16:AI17"/>
    <mergeCell ref="AJ16:AJ17"/>
    <mergeCell ref="Y16:Y17"/>
    <mergeCell ref="Z16:Z17"/>
    <mergeCell ref="AA16:AA17"/>
    <mergeCell ref="AB16:AB17"/>
    <mergeCell ref="AC16:AC17"/>
    <mergeCell ref="AD16:AD17"/>
    <mergeCell ref="U16:U17"/>
    <mergeCell ref="V16:V17"/>
    <mergeCell ref="W16:W17"/>
    <mergeCell ref="X16:X17"/>
    <mergeCell ref="I16:I17"/>
    <mergeCell ref="N16:N17"/>
    <mergeCell ref="O16:O17"/>
    <mergeCell ref="P16:P17"/>
    <mergeCell ref="Q16:Q17"/>
    <mergeCell ref="R16:R17"/>
    <mergeCell ref="AK14:AK15"/>
    <mergeCell ref="B16:B17"/>
    <mergeCell ref="C16:C17"/>
    <mergeCell ref="D16:D17"/>
    <mergeCell ref="E16:E17"/>
    <mergeCell ref="F16:F17"/>
    <mergeCell ref="G16:G17"/>
    <mergeCell ref="H16:H17"/>
    <mergeCell ref="AC14:AC15"/>
    <mergeCell ref="AD14:AD15"/>
    <mergeCell ref="AE14:AE15"/>
    <mergeCell ref="AF14:AF15"/>
    <mergeCell ref="AG14:AG15"/>
    <mergeCell ref="AH14:AH15"/>
    <mergeCell ref="W14:W15"/>
    <mergeCell ref="X14:X15"/>
    <mergeCell ref="Y14:Y15"/>
    <mergeCell ref="Z14:Z15"/>
    <mergeCell ref="AA14:AA15"/>
    <mergeCell ref="AB14:AB15"/>
    <mergeCell ref="Q14:Q15"/>
    <mergeCell ref="R14:R15"/>
    <mergeCell ref="S16:S17"/>
    <mergeCell ref="T16:T17"/>
    <mergeCell ref="V14:V15"/>
    <mergeCell ref="G14:G15"/>
    <mergeCell ref="H14:H15"/>
    <mergeCell ref="I14:I15"/>
    <mergeCell ref="N14:N15"/>
    <mergeCell ref="O14:O15"/>
    <mergeCell ref="P14:P15"/>
    <mergeCell ref="AI14:AI15"/>
    <mergeCell ref="AJ14:AJ15"/>
    <mergeCell ref="AJ12:AJ13"/>
    <mergeCell ref="AK12:AK13"/>
    <mergeCell ref="B14:B15"/>
    <mergeCell ref="C14:C15"/>
    <mergeCell ref="D14:D15"/>
    <mergeCell ref="E14:E15"/>
    <mergeCell ref="F14:F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S14:S15"/>
    <mergeCell ref="T14:T15"/>
    <mergeCell ref="U14:U15"/>
    <mergeCell ref="T12:T13"/>
    <mergeCell ref="AK10:AK11"/>
    <mergeCell ref="B12:B13"/>
    <mergeCell ref="C12:C13"/>
    <mergeCell ref="D12:D13"/>
    <mergeCell ref="E12:E13"/>
    <mergeCell ref="F12:F13"/>
    <mergeCell ref="G12:G13"/>
    <mergeCell ref="H12:H13"/>
    <mergeCell ref="I12:I13"/>
    <mergeCell ref="N12:N13"/>
    <mergeCell ref="AE10:AE11"/>
    <mergeCell ref="AF10:AF11"/>
    <mergeCell ref="AG10:AG11"/>
    <mergeCell ref="AH10:AH11"/>
    <mergeCell ref="AI10:AI11"/>
    <mergeCell ref="AJ10:AJ11"/>
    <mergeCell ref="Y10:Y11"/>
    <mergeCell ref="Z10:Z11"/>
    <mergeCell ref="AA10:AA11"/>
    <mergeCell ref="AB10:AB11"/>
    <mergeCell ref="AG12:AG13"/>
    <mergeCell ref="AH12:AH13"/>
    <mergeCell ref="AI12:AI13"/>
    <mergeCell ref="I10:I11"/>
    <mergeCell ref="N10:N11"/>
    <mergeCell ref="O10:O11"/>
    <mergeCell ref="P10:P11"/>
    <mergeCell ref="Q10:Q11"/>
    <mergeCell ref="R10:R11"/>
    <mergeCell ref="Q12:Q13"/>
    <mergeCell ref="R12:R13"/>
    <mergeCell ref="S12:S13"/>
    <mergeCell ref="Z6:Z8"/>
    <mergeCell ref="AA6:AA8"/>
    <mergeCell ref="AB6:AB8"/>
    <mergeCell ref="Q6:Q8"/>
    <mergeCell ref="R6:R8"/>
    <mergeCell ref="AC10:AC11"/>
    <mergeCell ref="AD10:AD11"/>
    <mergeCell ref="S10:S11"/>
    <mergeCell ref="T10:T11"/>
    <mergeCell ref="U10:U11"/>
    <mergeCell ref="V10:V11"/>
    <mergeCell ref="W10:W11"/>
    <mergeCell ref="X10:X11"/>
    <mergeCell ref="H6:H8"/>
    <mergeCell ref="I6:I8"/>
    <mergeCell ref="N6:N8"/>
    <mergeCell ref="O6:O8"/>
    <mergeCell ref="P6:P8"/>
    <mergeCell ref="AI6:AI8"/>
    <mergeCell ref="AJ6:AJ8"/>
    <mergeCell ref="AK6:AK8"/>
    <mergeCell ref="B10:B11"/>
    <mergeCell ref="C10:C11"/>
    <mergeCell ref="D10:D11"/>
    <mergeCell ref="E10:E11"/>
    <mergeCell ref="F10:F11"/>
    <mergeCell ref="G10:G11"/>
    <mergeCell ref="H10:H11"/>
    <mergeCell ref="AC6:AC8"/>
    <mergeCell ref="AD6:AD8"/>
    <mergeCell ref="AE6:AE8"/>
    <mergeCell ref="AF6:AF8"/>
    <mergeCell ref="AG6:AG8"/>
    <mergeCell ref="AH6:AH8"/>
    <mergeCell ref="W6:W8"/>
    <mergeCell ref="X6:X8"/>
    <mergeCell ref="Y6:Y8"/>
    <mergeCell ref="AJ3:AJ4"/>
    <mergeCell ref="AK3:AK4"/>
    <mergeCell ref="B6:B8"/>
    <mergeCell ref="C6:C8"/>
    <mergeCell ref="D6:D8"/>
    <mergeCell ref="E6:E8"/>
    <mergeCell ref="F6:F8"/>
    <mergeCell ref="T3:T4"/>
    <mergeCell ref="U3:U4"/>
    <mergeCell ref="V3:AA3"/>
    <mergeCell ref="AB3:AB4"/>
    <mergeCell ref="AC3:AC4"/>
    <mergeCell ref="AD3:AF3"/>
    <mergeCell ref="N3:N4"/>
    <mergeCell ref="O3:O4"/>
    <mergeCell ref="P3:P4"/>
    <mergeCell ref="Q3:Q4"/>
    <mergeCell ref="R3:R4"/>
    <mergeCell ref="S3:S4"/>
    <mergeCell ref="S6:S8"/>
    <mergeCell ref="T6:T8"/>
    <mergeCell ref="U6:U8"/>
    <mergeCell ref="V6:V8"/>
    <mergeCell ref="G6:G8"/>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15A0C-80A7-40AB-98B0-490A4F7112CA}">
  <dimension ref="A1:AL95"/>
  <sheetViews>
    <sheetView topLeftCell="P79" zoomScale="70" zoomScaleNormal="70" workbookViewId="0">
      <selection activeCell="N52" sqref="N52:N56"/>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19" width="14" style="157" customWidth="1"/>
    <col min="20"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7.85546875" customWidth="1"/>
    <col min="37" max="37" width="17.42578125" customWidth="1"/>
    <col min="38" max="38" width="20.42578125" customWidth="1"/>
  </cols>
  <sheetData>
    <row r="1" spans="1:38" x14ac:dyDescent="0.25">
      <c r="A1" s="1"/>
      <c r="B1" s="290" t="s">
        <v>40</v>
      </c>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1"/>
    </row>
    <row r="2" spans="1:38" x14ac:dyDescent="0.25">
      <c r="A2" s="1"/>
      <c r="B2" s="1"/>
      <c r="C2" s="1"/>
      <c r="D2" s="1"/>
      <c r="E2" s="1"/>
      <c r="F2" s="1"/>
      <c r="G2" s="1"/>
      <c r="H2" s="1"/>
      <c r="I2" s="1"/>
      <c r="J2" s="1"/>
      <c r="K2" s="1"/>
      <c r="L2" s="1"/>
      <c r="M2" s="1"/>
      <c r="N2" s="1"/>
      <c r="O2" s="1"/>
      <c r="P2" s="1"/>
      <c r="Q2" s="1"/>
      <c r="R2" s="1"/>
      <c r="S2" s="147"/>
      <c r="T2" s="1"/>
      <c r="U2" s="1"/>
      <c r="V2" s="1"/>
      <c r="W2" s="1"/>
      <c r="X2" s="1"/>
      <c r="Y2" s="1"/>
      <c r="Z2" s="1"/>
      <c r="AA2" s="1"/>
      <c r="AB2" s="1"/>
      <c r="AC2" s="1"/>
      <c r="AD2" s="1"/>
      <c r="AE2" s="1"/>
      <c r="AF2" s="1"/>
      <c r="AG2" s="1"/>
      <c r="AH2" s="1"/>
      <c r="AI2" s="1"/>
      <c r="AJ2" s="1"/>
    </row>
    <row r="3" spans="1:38" ht="14.85" customHeight="1" x14ac:dyDescent="0.25">
      <c r="A3" s="1"/>
      <c r="B3" s="291" t="s">
        <v>0</v>
      </c>
      <c r="C3" s="291" t="s">
        <v>1</v>
      </c>
      <c r="D3" s="291" t="s">
        <v>28</v>
      </c>
      <c r="E3" s="291" t="s">
        <v>29</v>
      </c>
      <c r="F3" s="291" t="s">
        <v>30</v>
      </c>
      <c r="G3" s="291" t="s">
        <v>3</v>
      </c>
      <c r="H3" s="291" t="s">
        <v>4</v>
      </c>
      <c r="I3" s="291" t="s">
        <v>5</v>
      </c>
      <c r="J3" s="292" t="s">
        <v>6</v>
      </c>
      <c r="K3" s="292"/>
      <c r="L3" s="292"/>
      <c r="M3" s="292"/>
      <c r="N3" s="293" t="s">
        <v>47</v>
      </c>
      <c r="O3" s="291" t="s">
        <v>31</v>
      </c>
      <c r="P3" s="301" t="s">
        <v>42</v>
      </c>
      <c r="Q3" s="301" t="s">
        <v>32</v>
      </c>
      <c r="R3" s="301" t="s">
        <v>37</v>
      </c>
      <c r="S3" s="402" t="s">
        <v>33</v>
      </c>
      <c r="T3" s="291" t="s">
        <v>55</v>
      </c>
      <c r="U3" s="291" t="s">
        <v>57</v>
      </c>
      <c r="V3" s="292" t="s">
        <v>59</v>
      </c>
      <c r="W3" s="292"/>
      <c r="X3" s="292"/>
      <c r="Y3" s="292"/>
      <c r="Z3" s="292"/>
      <c r="AA3" s="292"/>
      <c r="AB3" s="291" t="s">
        <v>69</v>
      </c>
      <c r="AC3" s="296" t="s">
        <v>75</v>
      </c>
      <c r="AD3" s="298" t="s">
        <v>77</v>
      </c>
      <c r="AE3" s="299"/>
      <c r="AF3" s="300"/>
      <c r="AG3" s="293" t="s">
        <v>27</v>
      </c>
      <c r="AH3" s="293" t="s">
        <v>36</v>
      </c>
      <c r="AI3" s="291" t="s">
        <v>34</v>
      </c>
      <c r="AJ3" s="293" t="s">
        <v>35</v>
      </c>
      <c r="AK3" s="411" t="s">
        <v>704</v>
      </c>
      <c r="AL3" s="411" t="s">
        <v>753</v>
      </c>
    </row>
    <row r="4" spans="1:38" ht="169.35" customHeight="1" x14ac:dyDescent="0.25">
      <c r="A4" s="1"/>
      <c r="B4" s="291"/>
      <c r="C4" s="291"/>
      <c r="D4" s="291"/>
      <c r="E4" s="291"/>
      <c r="F4" s="291"/>
      <c r="G4" s="291"/>
      <c r="H4" s="291"/>
      <c r="I4" s="291"/>
      <c r="J4" s="3" t="s">
        <v>7</v>
      </c>
      <c r="K4" s="3" t="s">
        <v>8</v>
      </c>
      <c r="L4" s="3" t="s">
        <v>9</v>
      </c>
      <c r="M4" s="11" t="s">
        <v>10</v>
      </c>
      <c r="N4" s="294"/>
      <c r="O4" s="291"/>
      <c r="P4" s="301"/>
      <c r="Q4" s="301"/>
      <c r="R4" s="301"/>
      <c r="S4" s="402"/>
      <c r="T4" s="291"/>
      <c r="U4" s="291"/>
      <c r="V4" s="3" t="s">
        <v>61</v>
      </c>
      <c r="W4" s="3" t="s">
        <v>62</v>
      </c>
      <c r="X4" s="3" t="s">
        <v>15</v>
      </c>
      <c r="Y4" s="3" t="s">
        <v>63</v>
      </c>
      <c r="Z4" s="3" t="s">
        <v>60</v>
      </c>
      <c r="AA4" s="3" t="s">
        <v>25</v>
      </c>
      <c r="AB4" s="291"/>
      <c r="AC4" s="297"/>
      <c r="AD4" s="3" t="s">
        <v>16</v>
      </c>
      <c r="AE4" s="3" t="s">
        <v>17</v>
      </c>
      <c r="AF4" s="3" t="s">
        <v>26</v>
      </c>
      <c r="AG4" s="294"/>
      <c r="AH4" s="294"/>
      <c r="AI4" s="291"/>
      <c r="AJ4" s="294"/>
      <c r="AK4" s="411"/>
      <c r="AL4" s="411"/>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48">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55">
        <v>36</v>
      </c>
      <c r="AL5" s="256"/>
    </row>
    <row r="6" spans="1:38" x14ac:dyDescent="0.25">
      <c r="A6" s="1"/>
      <c r="B6" s="308" t="s">
        <v>373</v>
      </c>
      <c r="C6" s="320" t="s">
        <v>374</v>
      </c>
      <c r="D6" s="320" t="s">
        <v>375</v>
      </c>
      <c r="E6" s="320" t="s">
        <v>376</v>
      </c>
      <c r="F6" s="320" t="s">
        <v>377</v>
      </c>
      <c r="G6" s="320" t="s">
        <v>378</v>
      </c>
      <c r="H6" s="320" t="s">
        <v>83</v>
      </c>
      <c r="I6" s="320" t="s">
        <v>83</v>
      </c>
      <c r="J6" s="405" t="s">
        <v>175</v>
      </c>
      <c r="K6" s="406"/>
      <c r="L6" s="406"/>
      <c r="M6" s="407"/>
      <c r="N6" s="320" t="s">
        <v>175</v>
      </c>
      <c r="O6" s="320" t="s">
        <v>175</v>
      </c>
      <c r="P6" s="308" t="s">
        <v>175</v>
      </c>
      <c r="Q6" s="308" t="s">
        <v>175</v>
      </c>
      <c r="R6" s="308" t="s">
        <v>175</v>
      </c>
      <c r="S6" s="403" t="s">
        <v>175</v>
      </c>
      <c r="T6" s="311" t="s">
        <v>175</v>
      </c>
      <c r="U6" s="311" t="s">
        <v>175</v>
      </c>
      <c r="V6" s="311" t="s">
        <v>175</v>
      </c>
      <c r="W6" s="320" t="s">
        <v>175</v>
      </c>
      <c r="X6" s="320" t="s">
        <v>175</v>
      </c>
      <c r="Y6" s="320" t="s">
        <v>175</v>
      </c>
      <c r="Z6" s="320" t="s">
        <v>175</v>
      </c>
      <c r="AA6" s="323" t="s">
        <v>175</v>
      </c>
      <c r="AB6" s="311" t="s">
        <v>175</v>
      </c>
      <c r="AC6" s="308" t="s">
        <v>175</v>
      </c>
      <c r="AD6" s="308" t="s">
        <v>175</v>
      </c>
      <c r="AE6" s="308" t="s">
        <v>175</v>
      </c>
      <c r="AF6" s="311" t="s">
        <v>175</v>
      </c>
      <c r="AG6" s="308" t="s">
        <v>175</v>
      </c>
      <c r="AH6" s="314" t="s">
        <v>175</v>
      </c>
      <c r="AI6" s="314" t="s">
        <v>175</v>
      </c>
      <c r="AJ6" s="308"/>
      <c r="AK6" s="307" t="s">
        <v>175</v>
      </c>
      <c r="AL6" s="307"/>
    </row>
    <row r="7" spans="1:38" ht="53.1" customHeight="1" x14ac:dyDescent="0.25">
      <c r="A7" s="1"/>
      <c r="B7" s="310"/>
      <c r="C7" s="322"/>
      <c r="D7" s="322"/>
      <c r="E7" s="322"/>
      <c r="F7" s="322"/>
      <c r="G7" s="322"/>
      <c r="H7" s="322"/>
      <c r="I7" s="322"/>
      <c r="J7" s="408"/>
      <c r="K7" s="409"/>
      <c r="L7" s="409"/>
      <c r="M7" s="410"/>
      <c r="N7" s="322"/>
      <c r="O7" s="322"/>
      <c r="P7" s="310"/>
      <c r="Q7" s="310"/>
      <c r="R7" s="310"/>
      <c r="S7" s="404"/>
      <c r="T7" s="313"/>
      <c r="U7" s="313"/>
      <c r="V7" s="313"/>
      <c r="W7" s="322"/>
      <c r="X7" s="322"/>
      <c r="Y7" s="322"/>
      <c r="Z7" s="322"/>
      <c r="AA7" s="325"/>
      <c r="AB7" s="313"/>
      <c r="AC7" s="310"/>
      <c r="AD7" s="310"/>
      <c r="AE7" s="310"/>
      <c r="AF7" s="313"/>
      <c r="AG7" s="310"/>
      <c r="AH7" s="316"/>
      <c r="AI7" s="316"/>
      <c r="AJ7" s="310"/>
      <c r="AK7" s="307"/>
      <c r="AL7" s="307"/>
    </row>
    <row r="8" spans="1:38" ht="53.1" customHeight="1" x14ac:dyDescent="0.25">
      <c r="A8" s="1"/>
      <c r="B8" s="342" t="s">
        <v>261</v>
      </c>
      <c r="C8" s="354" t="s">
        <v>262</v>
      </c>
      <c r="D8" s="354" t="s">
        <v>263</v>
      </c>
      <c r="E8" s="354" t="s">
        <v>264</v>
      </c>
      <c r="F8" s="354" t="s">
        <v>262</v>
      </c>
      <c r="G8" s="354" t="s">
        <v>265</v>
      </c>
      <c r="H8" s="354" t="s">
        <v>83</v>
      </c>
      <c r="I8" s="354" t="s">
        <v>83</v>
      </c>
      <c r="J8" s="125" t="s">
        <v>266</v>
      </c>
      <c r="K8" s="125" t="s">
        <v>267</v>
      </c>
      <c r="L8" s="125" t="s">
        <v>268</v>
      </c>
      <c r="M8" s="125">
        <v>4.5999999999999996</v>
      </c>
      <c r="N8" s="354" t="s">
        <v>269</v>
      </c>
      <c r="O8" s="354" t="s">
        <v>270</v>
      </c>
      <c r="P8" s="342" t="s">
        <v>173</v>
      </c>
      <c r="Q8" s="342" t="s">
        <v>89</v>
      </c>
      <c r="R8" s="342" t="s">
        <v>90</v>
      </c>
      <c r="S8" s="395" t="s">
        <v>174</v>
      </c>
      <c r="T8" s="357">
        <v>3753190</v>
      </c>
      <c r="U8" s="357">
        <v>3753190</v>
      </c>
      <c r="V8" s="357">
        <v>3753190</v>
      </c>
      <c r="W8" s="354" t="s">
        <v>175</v>
      </c>
      <c r="X8" s="354" t="s">
        <v>175</v>
      </c>
      <c r="Y8" s="354" t="s">
        <v>175</v>
      </c>
      <c r="Z8" s="354" t="s">
        <v>175</v>
      </c>
      <c r="AA8" s="342" t="s">
        <v>175</v>
      </c>
      <c r="AB8" s="357">
        <v>3753190</v>
      </c>
      <c r="AC8" s="342" t="s">
        <v>176</v>
      </c>
      <c r="AD8" s="342" t="s">
        <v>175</v>
      </c>
      <c r="AE8" s="342" t="s">
        <v>175</v>
      </c>
      <c r="AF8" s="357">
        <v>3753190</v>
      </c>
      <c r="AG8" s="342" t="s">
        <v>175</v>
      </c>
      <c r="AH8" s="126" t="s">
        <v>359</v>
      </c>
      <c r="AI8" s="126" t="s">
        <v>360</v>
      </c>
      <c r="AJ8" s="401">
        <v>45427</v>
      </c>
      <c r="AK8" s="307" t="s">
        <v>754</v>
      </c>
      <c r="AL8" s="307" t="s">
        <v>175</v>
      </c>
    </row>
    <row r="9" spans="1:38" ht="53.1" customHeight="1" x14ac:dyDescent="0.25">
      <c r="A9" s="1"/>
      <c r="B9" s="343"/>
      <c r="C9" s="355"/>
      <c r="D9" s="355"/>
      <c r="E9" s="355"/>
      <c r="F9" s="355"/>
      <c r="G9" s="355"/>
      <c r="H9" s="355"/>
      <c r="I9" s="355"/>
      <c r="J9" s="125" t="s">
        <v>271</v>
      </c>
      <c r="K9" s="125" t="s">
        <v>272</v>
      </c>
      <c r="L9" s="125" t="s">
        <v>268</v>
      </c>
      <c r="M9" s="125">
        <v>19.510000000000002</v>
      </c>
      <c r="N9" s="355"/>
      <c r="O9" s="355"/>
      <c r="P9" s="343"/>
      <c r="Q9" s="343"/>
      <c r="R9" s="343"/>
      <c r="S9" s="396"/>
      <c r="T9" s="358"/>
      <c r="U9" s="358"/>
      <c r="V9" s="358"/>
      <c r="W9" s="355"/>
      <c r="X9" s="355"/>
      <c r="Y9" s="355"/>
      <c r="Z9" s="355"/>
      <c r="AA9" s="343"/>
      <c r="AB9" s="358"/>
      <c r="AC9" s="343"/>
      <c r="AD9" s="343"/>
      <c r="AE9" s="343"/>
      <c r="AF9" s="358"/>
      <c r="AG9" s="343"/>
      <c r="AH9" s="127"/>
      <c r="AI9" s="127"/>
      <c r="AJ9" s="401"/>
      <c r="AK9" s="307"/>
      <c r="AL9" s="307"/>
    </row>
    <row r="10" spans="1:38" ht="53.1" customHeight="1" x14ac:dyDescent="0.25">
      <c r="A10" s="1"/>
      <c r="B10" s="343"/>
      <c r="C10" s="355"/>
      <c r="D10" s="355"/>
      <c r="E10" s="355"/>
      <c r="F10" s="355"/>
      <c r="G10" s="355"/>
      <c r="H10" s="355"/>
      <c r="I10" s="355"/>
      <c r="J10" s="125" t="s">
        <v>273</v>
      </c>
      <c r="K10" s="125" t="s">
        <v>274</v>
      </c>
      <c r="L10" s="125" t="s">
        <v>275</v>
      </c>
      <c r="M10" s="125">
        <v>541</v>
      </c>
      <c r="N10" s="355"/>
      <c r="O10" s="355"/>
      <c r="P10" s="343"/>
      <c r="Q10" s="343"/>
      <c r="R10" s="343"/>
      <c r="S10" s="396"/>
      <c r="T10" s="358"/>
      <c r="U10" s="358"/>
      <c r="V10" s="358"/>
      <c r="W10" s="355"/>
      <c r="X10" s="355"/>
      <c r="Y10" s="355"/>
      <c r="Z10" s="355"/>
      <c r="AA10" s="343"/>
      <c r="AB10" s="358"/>
      <c r="AC10" s="343"/>
      <c r="AD10" s="343"/>
      <c r="AE10" s="343"/>
      <c r="AF10" s="358"/>
      <c r="AG10" s="343"/>
      <c r="AH10" s="127"/>
      <c r="AI10" s="127"/>
      <c r="AJ10" s="401"/>
      <c r="AK10" s="307"/>
      <c r="AL10" s="307"/>
    </row>
    <row r="11" spans="1:38" ht="53.1" customHeight="1" x14ac:dyDescent="0.25">
      <c r="A11" s="1"/>
      <c r="B11" s="343"/>
      <c r="C11" s="355"/>
      <c r="D11" s="355"/>
      <c r="E11" s="355"/>
      <c r="F11" s="355"/>
      <c r="G11" s="355"/>
      <c r="H11" s="355"/>
      <c r="I11" s="355"/>
      <c r="J11" s="125" t="s">
        <v>276</v>
      </c>
      <c r="K11" s="125" t="s">
        <v>277</v>
      </c>
      <c r="L11" s="125" t="s">
        <v>243</v>
      </c>
      <c r="M11" s="125">
        <v>89</v>
      </c>
      <c r="N11" s="355"/>
      <c r="O11" s="355"/>
      <c r="P11" s="343"/>
      <c r="Q11" s="343"/>
      <c r="R11" s="343"/>
      <c r="S11" s="396"/>
      <c r="T11" s="358"/>
      <c r="U11" s="358"/>
      <c r="V11" s="358"/>
      <c r="W11" s="355"/>
      <c r="X11" s="355"/>
      <c r="Y11" s="355"/>
      <c r="Z11" s="355"/>
      <c r="AA11" s="343"/>
      <c r="AB11" s="358"/>
      <c r="AC11" s="343"/>
      <c r="AD11" s="343"/>
      <c r="AE11" s="343"/>
      <c r="AF11" s="358"/>
      <c r="AG11" s="343"/>
      <c r="AH11" s="127"/>
      <c r="AI11" s="127"/>
      <c r="AJ11" s="401"/>
      <c r="AK11" s="307"/>
      <c r="AL11" s="307"/>
    </row>
    <row r="12" spans="1:38" ht="53.1" customHeight="1" x14ac:dyDescent="0.25">
      <c r="A12" s="1"/>
      <c r="B12" s="344"/>
      <c r="C12" s="356"/>
      <c r="D12" s="356"/>
      <c r="E12" s="356"/>
      <c r="F12" s="356"/>
      <c r="G12" s="356"/>
      <c r="H12" s="356"/>
      <c r="I12" s="356"/>
      <c r="J12" s="125" t="s">
        <v>278</v>
      </c>
      <c r="K12" s="125" t="s">
        <v>279</v>
      </c>
      <c r="L12" s="125" t="s">
        <v>243</v>
      </c>
      <c r="M12" s="125">
        <v>674</v>
      </c>
      <c r="N12" s="356"/>
      <c r="O12" s="356"/>
      <c r="P12" s="344"/>
      <c r="Q12" s="344"/>
      <c r="R12" s="344"/>
      <c r="S12" s="397"/>
      <c r="T12" s="359"/>
      <c r="U12" s="359"/>
      <c r="V12" s="359"/>
      <c r="W12" s="356"/>
      <c r="X12" s="356"/>
      <c r="Y12" s="356"/>
      <c r="Z12" s="356"/>
      <c r="AA12" s="344"/>
      <c r="AB12" s="359"/>
      <c r="AC12" s="344"/>
      <c r="AD12" s="344"/>
      <c r="AE12" s="344"/>
      <c r="AF12" s="359"/>
      <c r="AG12" s="344"/>
      <c r="AH12" s="128"/>
      <c r="AI12" s="128"/>
      <c r="AJ12" s="401"/>
      <c r="AK12" s="307"/>
      <c r="AL12" s="307"/>
    </row>
    <row r="13" spans="1:38" ht="53.1" customHeight="1" x14ac:dyDescent="0.25">
      <c r="A13" s="1"/>
      <c r="B13" s="342" t="s">
        <v>280</v>
      </c>
      <c r="C13" s="354" t="s">
        <v>281</v>
      </c>
      <c r="D13" s="354" t="s">
        <v>263</v>
      </c>
      <c r="E13" s="354" t="s">
        <v>264</v>
      </c>
      <c r="F13" s="354" t="s">
        <v>281</v>
      </c>
      <c r="G13" s="354" t="s">
        <v>265</v>
      </c>
      <c r="H13" s="354" t="s">
        <v>83</v>
      </c>
      <c r="I13" s="354" t="s">
        <v>83</v>
      </c>
      <c r="J13" s="125" t="s">
        <v>266</v>
      </c>
      <c r="K13" s="125" t="s">
        <v>267</v>
      </c>
      <c r="L13" s="125" t="s">
        <v>268</v>
      </c>
      <c r="M13" s="125">
        <v>1.26</v>
      </c>
      <c r="N13" s="354" t="s">
        <v>269</v>
      </c>
      <c r="O13" s="354" t="s">
        <v>282</v>
      </c>
      <c r="P13" s="342" t="s">
        <v>173</v>
      </c>
      <c r="Q13" s="342" t="s">
        <v>89</v>
      </c>
      <c r="R13" s="342" t="s">
        <v>90</v>
      </c>
      <c r="S13" s="395" t="s">
        <v>174</v>
      </c>
      <c r="T13" s="357">
        <v>1708663</v>
      </c>
      <c r="U13" s="357">
        <v>1708663</v>
      </c>
      <c r="V13" s="357">
        <v>1708663</v>
      </c>
      <c r="W13" s="354" t="s">
        <v>175</v>
      </c>
      <c r="X13" s="354" t="s">
        <v>175</v>
      </c>
      <c r="Y13" s="354" t="s">
        <v>175</v>
      </c>
      <c r="Z13" s="354" t="s">
        <v>175</v>
      </c>
      <c r="AA13" s="342" t="s">
        <v>175</v>
      </c>
      <c r="AB13" s="357">
        <v>1708663</v>
      </c>
      <c r="AC13" s="342" t="s">
        <v>176</v>
      </c>
      <c r="AD13" s="342" t="s">
        <v>175</v>
      </c>
      <c r="AE13" s="342" t="s">
        <v>175</v>
      </c>
      <c r="AF13" s="357">
        <v>1708663</v>
      </c>
      <c r="AG13" s="342" t="s">
        <v>175</v>
      </c>
      <c r="AH13" s="398" t="s">
        <v>328</v>
      </c>
      <c r="AI13" s="398" t="s">
        <v>430</v>
      </c>
      <c r="AJ13" s="257"/>
      <c r="AK13" s="307" t="s">
        <v>754</v>
      </c>
      <c r="AL13" s="326">
        <v>45562</v>
      </c>
    </row>
    <row r="14" spans="1:38" ht="53.1" customHeight="1" x14ac:dyDescent="0.25">
      <c r="A14" s="1"/>
      <c r="B14" s="343"/>
      <c r="C14" s="355"/>
      <c r="D14" s="355"/>
      <c r="E14" s="355"/>
      <c r="F14" s="355"/>
      <c r="G14" s="355"/>
      <c r="H14" s="355"/>
      <c r="I14" s="355"/>
      <c r="J14" s="125" t="s">
        <v>271</v>
      </c>
      <c r="K14" s="125" t="s">
        <v>272</v>
      </c>
      <c r="L14" s="125" t="s">
        <v>268</v>
      </c>
      <c r="M14" s="125">
        <v>4.5999999999999996</v>
      </c>
      <c r="N14" s="355"/>
      <c r="O14" s="355"/>
      <c r="P14" s="343"/>
      <c r="Q14" s="343"/>
      <c r="R14" s="343"/>
      <c r="S14" s="396"/>
      <c r="T14" s="358"/>
      <c r="U14" s="358"/>
      <c r="V14" s="358"/>
      <c r="W14" s="355"/>
      <c r="X14" s="355"/>
      <c r="Y14" s="355"/>
      <c r="Z14" s="355"/>
      <c r="AA14" s="343"/>
      <c r="AB14" s="358"/>
      <c r="AC14" s="343"/>
      <c r="AD14" s="343"/>
      <c r="AE14" s="343"/>
      <c r="AF14" s="358"/>
      <c r="AG14" s="343"/>
      <c r="AH14" s="399"/>
      <c r="AI14" s="399"/>
      <c r="AJ14" s="257"/>
      <c r="AK14" s="307"/>
      <c r="AL14" s="307"/>
    </row>
    <row r="15" spans="1:38" ht="53.1" customHeight="1" x14ac:dyDescent="0.25">
      <c r="A15" s="1"/>
      <c r="B15" s="343"/>
      <c r="C15" s="355"/>
      <c r="D15" s="355"/>
      <c r="E15" s="355"/>
      <c r="F15" s="355"/>
      <c r="G15" s="355"/>
      <c r="H15" s="355"/>
      <c r="I15" s="355"/>
      <c r="J15" s="125" t="s">
        <v>273</v>
      </c>
      <c r="K15" s="125" t="s">
        <v>274</v>
      </c>
      <c r="L15" s="125" t="s">
        <v>275</v>
      </c>
      <c r="M15" s="129">
        <v>2160</v>
      </c>
      <c r="N15" s="355"/>
      <c r="O15" s="355"/>
      <c r="P15" s="343"/>
      <c r="Q15" s="343"/>
      <c r="R15" s="343"/>
      <c r="S15" s="396"/>
      <c r="T15" s="358"/>
      <c r="U15" s="358"/>
      <c r="V15" s="358"/>
      <c r="W15" s="355"/>
      <c r="X15" s="355"/>
      <c r="Y15" s="355"/>
      <c r="Z15" s="355"/>
      <c r="AA15" s="343"/>
      <c r="AB15" s="358"/>
      <c r="AC15" s="343"/>
      <c r="AD15" s="343"/>
      <c r="AE15" s="343"/>
      <c r="AF15" s="358"/>
      <c r="AG15" s="343"/>
      <c r="AH15" s="399"/>
      <c r="AI15" s="399"/>
      <c r="AJ15" s="257"/>
      <c r="AK15" s="307"/>
      <c r="AL15" s="307"/>
    </row>
    <row r="16" spans="1:38" ht="53.1" customHeight="1" x14ac:dyDescent="0.25">
      <c r="A16" s="1"/>
      <c r="B16" s="343"/>
      <c r="C16" s="355"/>
      <c r="D16" s="355"/>
      <c r="E16" s="355"/>
      <c r="F16" s="355"/>
      <c r="G16" s="355"/>
      <c r="H16" s="355"/>
      <c r="I16" s="355"/>
      <c r="J16" s="125" t="s">
        <v>276</v>
      </c>
      <c r="K16" s="125" t="s">
        <v>277</v>
      </c>
      <c r="L16" s="125" t="s">
        <v>243</v>
      </c>
      <c r="M16" s="129">
        <v>19702</v>
      </c>
      <c r="N16" s="355"/>
      <c r="O16" s="355"/>
      <c r="P16" s="343"/>
      <c r="Q16" s="343"/>
      <c r="R16" s="343"/>
      <c r="S16" s="396"/>
      <c r="T16" s="358"/>
      <c r="U16" s="358"/>
      <c r="V16" s="358"/>
      <c r="W16" s="355"/>
      <c r="X16" s="355"/>
      <c r="Y16" s="355"/>
      <c r="Z16" s="355"/>
      <c r="AA16" s="343"/>
      <c r="AB16" s="358"/>
      <c r="AC16" s="343"/>
      <c r="AD16" s="343"/>
      <c r="AE16" s="343"/>
      <c r="AF16" s="358"/>
      <c r="AG16" s="343"/>
      <c r="AH16" s="399"/>
      <c r="AI16" s="399"/>
      <c r="AJ16" s="257"/>
      <c r="AK16" s="307"/>
      <c r="AL16" s="307"/>
    </row>
    <row r="17" spans="1:38" ht="53.1" customHeight="1" x14ac:dyDescent="0.25">
      <c r="A17" s="1"/>
      <c r="B17" s="343"/>
      <c r="C17" s="355"/>
      <c r="D17" s="355"/>
      <c r="E17" s="355"/>
      <c r="F17" s="355"/>
      <c r="G17" s="355"/>
      <c r="H17" s="355"/>
      <c r="I17" s="355"/>
      <c r="J17" s="125" t="s">
        <v>278</v>
      </c>
      <c r="K17" s="125" t="s">
        <v>279</v>
      </c>
      <c r="L17" s="125" t="s">
        <v>243</v>
      </c>
      <c r="M17" s="129">
        <v>1573</v>
      </c>
      <c r="N17" s="355"/>
      <c r="O17" s="355"/>
      <c r="P17" s="343"/>
      <c r="Q17" s="343"/>
      <c r="R17" s="343"/>
      <c r="S17" s="396"/>
      <c r="T17" s="358"/>
      <c r="U17" s="358"/>
      <c r="V17" s="358"/>
      <c r="W17" s="355"/>
      <c r="X17" s="355"/>
      <c r="Y17" s="355"/>
      <c r="Z17" s="355"/>
      <c r="AA17" s="343"/>
      <c r="AB17" s="358"/>
      <c r="AC17" s="343"/>
      <c r="AD17" s="343"/>
      <c r="AE17" s="343"/>
      <c r="AF17" s="358"/>
      <c r="AG17" s="343"/>
      <c r="AH17" s="399"/>
      <c r="AI17" s="399"/>
      <c r="AJ17" s="257"/>
      <c r="AK17" s="307"/>
      <c r="AL17" s="307"/>
    </row>
    <row r="18" spans="1:38" ht="53.1" customHeight="1" x14ac:dyDescent="0.25">
      <c r="A18" s="1"/>
      <c r="B18" s="344"/>
      <c r="C18" s="356"/>
      <c r="D18" s="356"/>
      <c r="E18" s="356"/>
      <c r="F18" s="356"/>
      <c r="G18" s="356"/>
      <c r="H18" s="356"/>
      <c r="I18" s="356"/>
      <c r="J18" s="125" t="s">
        <v>284</v>
      </c>
      <c r="K18" s="125" t="s">
        <v>285</v>
      </c>
      <c r="L18" s="125" t="s">
        <v>286</v>
      </c>
      <c r="M18" s="129">
        <v>6672</v>
      </c>
      <c r="N18" s="356"/>
      <c r="O18" s="356"/>
      <c r="P18" s="344"/>
      <c r="Q18" s="344"/>
      <c r="R18" s="344"/>
      <c r="S18" s="397"/>
      <c r="T18" s="359"/>
      <c r="U18" s="359"/>
      <c r="V18" s="359"/>
      <c r="W18" s="356"/>
      <c r="X18" s="356"/>
      <c r="Y18" s="356"/>
      <c r="Z18" s="356"/>
      <c r="AA18" s="344"/>
      <c r="AB18" s="359"/>
      <c r="AC18" s="344"/>
      <c r="AD18" s="344"/>
      <c r="AE18" s="344"/>
      <c r="AF18" s="359"/>
      <c r="AG18" s="344"/>
      <c r="AH18" s="400"/>
      <c r="AI18" s="400"/>
      <c r="AJ18" s="258"/>
      <c r="AK18" s="307"/>
      <c r="AL18" s="307"/>
    </row>
    <row r="19" spans="1:38" ht="53.1" customHeight="1" x14ac:dyDescent="0.25">
      <c r="A19" s="1"/>
      <c r="B19" s="342" t="s">
        <v>287</v>
      </c>
      <c r="C19" s="354" t="s">
        <v>288</v>
      </c>
      <c r="D19" s="354" t="s">
        <v>263</v>
      </c>
      <c r="E19" s="354" t="s">
        <v>264</v>
      </c>
      <c r="F19" s="354" t="s">
        <v>288</v>
      </c>
      <c r="G19" s="354" t="s">
        <v>265</v>
      </c>
      <c r="H19" s="354" t="s">
        <v>83</v>
      </c>
      <c r="I19" s="354" t="s">
        <v>83</v>
      </c>
      <c r="J19" s="125" t="s">
        <v>271</v>
      </c>
      <c r="K19" s="125" t="s">
        <v>272</v>
      </c>
      <c r="L19" s="125" t="s">
        <v>268</v>
      </c>
      <c r="M19" s="125">
        <v>27.001999999999999</v>
      </c>
      <c r="N19" s="354" t="s">
        <v>269</v>
      </c>
      <c r="O19" s="354" t="s">
        <v>289</v>
      </c>
      <c r="P19" s="342" t="s">
        <v>173</v>
      </c>
      <c r="Q19" s="342" t="s">
        <v>89</v>
      </c>
      <c r="R19" s="342" t="s">
        <v>90</v>
      </c>
      <c r="S19" s="395" t="s">
        <v>174</v>
      </c>
      <c r="T19" s="357">
        <f>U19+U24</f>
        <v>4242817</v>
      </c>
      <c r="U19" s="357">
        <v>3210096</v>
      </c>
      <c r="V19" s="357">
        <v>3210096.0018128599</v>
      </c>
      <c r="W19" s="354" t="s">
        <v>175</v>
      </c>
      <c r="X19" s="354" t="s">
        <v>175</v>
      </c>
      <c r="Y19" s="354" t="s">
        <v>175</v>
      </c>
      <c r="Z19" s="354" t="s">
        <v>175</v>
      </c>
      <c r="AA19" s="342" t="s">
        <v>175</v>
      </c>
      <c r="AB19" s="357">
        <v>3210096</v>
      </c>
      <c r="AC19" s="342" t="s">
        <v>176</v>
      </c>
      <c r="AD19" s="342" t="s">
        <v>175</v>
      </c>
      <c r="AE19" s="342" t="s">
        <v>175</v>
      </c>
      <c r="AF19" s="357">
        <v>3210096</v>
      </c>
      <c r="AG19" s="342" t="s">
        <v>175</v>
      </c>
      <c r="AH19" s="348" t="s">
        <v>295</v>
      </c>
      <c r="AI19" s="348" t="s">
        <v>296</v>
      </c>
      <c r="AJ19" s="366"/>
      <c r="AK19" s="307" t="s">
        <v>754</v>
      </c>
      <c r="AL19" s="326" t="s">
        <v>755</v>
      </c>
    </row>
    <row r="20" spans="1:38" ht="53.1" customHeight="1" x14ac:dyDescent="0.25">
      <c r="A20" s="1"/>
      <c r="B20" s="343"/>
      <c r="C20" s="355"/>
      <c r="D20" s="355"/>
      <c r="E20" s="355"/>
      <c r="F20" s="355"/>
      <c r="G20" s="355"/>
      <c r="H20" s="355"/>
      <c r="I20" s="355"/>
      <c r="J20" s="125" t="s">
        <v>273</v>
      </c>
      <c r="K20" s="125" t="s">
        <v>274</v>
      </c>
      <c r="L20" s="125" t="s">
        <v>275</v>
      </c>
      <c r="M20" s="129">
        <v>1520</v>
      </c>
      <c r="N20" s="355"/>
      <c r="O20" s="355"/>
      <c r="P20" s="343"/>
      <c r="Q20" s="343"/>
      <c r="R20" s="343"/>
      <c r="S20" s="396"/>
      <c r="T20" s="358"/>
      <c r="U20" s="358"/>
      <c r="V20" s="358"/>
      <c r="W20" s="355"/>
      <c r="X20" s="355"/>
      <c r="Y20" s="355"/>
      <c r="Z20" s="355"/>
      <c r="AA20" s="343"/>
      <c r="AB20" s="358"/>
      <c r="AC20" s="343"/>
      <c r="AD20" s="343"/>
      <c r="AE20" s="343"/>
      <c r="AF20" s="358"/>
      <c r="AG20" s="343"/>
      <c r="AH20" s="349"/>
      <c r="AI20" s="349"/>
      <c r="AJ20" s="394"/>
      <c r="AK20" s="307"/>
      <c r="AL20" s="307"/>
    </row>
    <row r="21" spans="1:38" ht="53.1" customHeight="1" x14ac:dyDescent="0.25">
      <c r="A21" s="1"/>
      <c r="B21" s="343"/>
      <c r="C21" s="355"/>
      <c r="D21" s="355"/>
      <c r="E21" s="355"/>
      <c r="F21" s="355"/>
      <c r="G21" s="355"/>
      <c r="H21" s="355"/>
      <c r="I21" s="355"/>
      <c r="J21" s="125" t="s">
        <v>276</v>
      </c>
      <c r="K21" s="125" t="s">
        <v>277</v>
      </c>
      <c r="L21" s="125" t="s">
        <v>243</v>
      </c>
      <c r="M21" s="129">
        <v>3278</v>
      </c>
      <c r="N21" s="355"/>
      <c r="O21" s="355"/>
      <c r="P21" s="343"/>
      <c r="Q21" s="343"/>
      <c r="R21" s="343"/>
      <c r="S21" s="396"/>
      <c r="T21" s="358"/>
      <c r="U21" s="358"/>
      <c r="V21" s="358"/>
      <c r="W21" s="355"/>
      <c r="X21" s="355"/>
      <c r="Y21" s="355"/>
      <c r="Z21" s="355"/>
      <c r="AA21" s="343"/>
      <c r="AB21" s="358"/>
      <c r="AC21" s="343"/>
      <c r="AD21" s="343"/>
      <c r="AE21" s="343"/>
      <c r="AF21" s="358"/>
      <c r="AG21" s="343"/>
      <c r="AH21" s="349"/>
      <c r="AI21" s="349"/>
      <c r="AJ21" s="394"/>
      <c r="AK21" s="307"/>
      <c r="AL21" s="307"/>
    </row>
    <row r="22" spans="1:38" ht="53.1" customHeight="1" x14ac:dyDescent="0.25">
      <c r="A22" s="1"/>
      <c r="B22" s="343"/>
      <c r="C22" s="355"/>
      <c r="D22" s="355"/>
      <c r="E22" s="355"/>
      <c r="F22" s="355"/>
      <c r="G22" s="355"/>
      <c r="H22" s="355"/>
      <c r="I22" s="355"/>
      <c r="J22" s="125" t="s">
        <v>278</v>
      </c>
      <c r="K22" s="125" t="s">
        <v>279</v>
      </c>
      <c r="L22" s="125" t="s">
        <v>243</v>
      </c>
      <c r="M22" s="129">
        <v>654</v>
      </c>
      <c r="N22" s="355"/>
      <c r="O22" s="355"/>
      <c r="P22" s="343"/>
      <c r="Q22" s="343"/>
      <c r="R22" s="343"/>
      <c r="S22" s="396"/>
      <c r="T22" s="358"/>
      <c r="U22" s="358"/>
      <c r="V22" s="358"/>
      <c r="W22" s="355"/>
      <c r="X22" s="355"/>
      <c r="Y22" s="355"/>
      <c r="Z22" s="355"/>
      <c r="AA22" s="343"/>
      <c r="AB22" s="358"/>
      <c r="AC22" s="343"/>
      <c r="AD22" s="343"/>
      <c r="AE22" s="343"/>
      <c r="AF22" s="358"/>
      <c r="AG22" s="343"/>
      <c r="AH22" s="349"/>
      <c r="AI22" s="349"/>
      <c r="AJ22" s="394"/>
      <c r="AK22" s="307"/>
      <c r="AL22" s="307"/>
    </row>
    <row r="23" spans="1:38" ht="53.1" customHeight="1" x14ac:dyDescent="0.25">
      <c r="A23" s="1"/>
      <c r="B23" s="343"/>
      <c r="C23" s="356"/>
      <c r="D23" s="356"/>
      <c r="E23" s="356"/>
      <c r="F23" s="356"/>
      <c r="G23" s="356"/>
      <c r="H23" s="356"/>
      <c r="I23" s="356"/>
      <c r="J23" s="125" t="s">
        <v>284</v>
      </c>
      <c r="K23" s="125" t="s">
        <v>285</v>
      </c>
      <c r="L23" s="125" t="s">
        <v>286</v>
      </c>
      <c r="M23" s="129">
        <v>730</v>
      </c>
      <c r="N23" s="356"/>
      <c r="O23" s="356"/>
      <c r="P23" s="344"/>
      <c r="Q23" s="344"/>
      <c r="R23" s="344"/>
      <c r="S23" s="397"/>
      <c r="T23" s="358"/>
      <c r="U23" s="359"/>
      <c r="V23" s="359"/>
      <c r="W23" s="356"/>
      <c r="X23" s="356"/>
      <c r="Y23" s="356"/>
      <c r="Z23" s="356"/>
      <c r="AA23" s="344"/>
      <c r="AB23" s="359"/>
      <c r="AC23" s="344"/>
      <c r="AD23" s="344"/>
      <c r="AE23" s="344"/>
      <c r="AF23" s="359"/>
      <c r="AG23" s="344"/>
      <c r="AH23" s="349"/>
      <c r="AI23" s="349"/>
      <c r="AJ23" s="394"/>
      <c r="AK23" s="307"/>
      <c r="AL23" s="307"/>
    </row>
    <row r="24" spans="1:38" ht="53.1" customHeight="1" x14ac:dyDescent="0.25">
      <c r="A24" s="1"/>
      <c r="B24" s="343"/>
      <c r="C24" s="354" t="s">
        <v>290</v>
      </c>
      <c r="D24" s="354" t="s">
        <v>263</v>
      </c>
      <c r="E24" s="354" t="s">
        <v>264</v>
      </c>
      <c r="F24" s="354" t="s">
        <v>290</v>
      </c>
      <c r="G24" s="354" t="s">
        <v>265</v>
      </c>
      <c r="H24" s="354" t="s">
        <v>83</v>
      </c>
      <c r="I24" s="354" t="s">
        <v>83</v>
      </c>
      <c r="J24" s="125" t="s">
        <v>271</v>
      </c>
      <c r="K24" s="125" t="s">
        <v>272</v>
      </c>
      <c r="L24" s="125" t="s">
        <v>268</v>
      </c>
      <c r="M24" s="125">
        <v>9.3000000000000007</v>
      </c>
      <c r="N24" s="354" t="s">
        <v>269</v>
      </c>
      <c r="O24" s="354" t="s">
        <v>291</v>
      </c>
      <c r="P24" s="342" t="s">
        <v>173</v>
      </c>
      <c r="Q24" s="342" t="s">
        <v>89</v>
      </c>
      <c r="R24" s="342" t="s">
        <v>90</v>
      </c>
      <c r="S24" s="395" t="s">
        <v>174</v>
      </c>
      <c r="T24" s="358"/>
      <c r="U24" s="357">
        <v>1032721</v>
      </c>
      <c r="V24" s="357">
        <v>1032721</v>
      </c>
      <c r="W24" s="354" t="s">
        <v>175</v>
      </c>
      <c r="X24" s="354" t="s">
        <v>175</v>
      </c>
      <c r="Y24" s="354" t="s">
        <v>175</v>
      </c>
      <c r="Z24" s="354" t="s">
        <v>175</v>
      </c>
      <c r="AA24" s="342" t="s">
        <v>175</v>
      </c>
      <c r="AB24" s="357">
        <v>1032721</v>
      </c>
      <c r="AC24" s="342" t="s">
        <v>176</v>
      </c>
      <c r="AD24" s="342" t="s">
        <v>175</v>
      </c>
      <c r="AE24" s="342" t="s">
        <v>175</v>
      </c>
      <c r="AF24" s="357">
        <v>1032721</v>
      </c>
      <c r="AG24" s="342" t="s">
        <v>175</v>
      </c>
      <c r="AH24" s="349"/>
      <c r="AI24" s="349"/>
      <c r="AJ24" s="394"/>
      <c r="AK24" s="307"/>
      <c r="AL24" s="307"/>
    </row>
    <row r="25" spans="1:38" ht="53.1" customHeight="1" x14ac:dyDescent="0.25">
      <c r="A25" s="1"/>
      <c r="B25" s="343"/>
      <c r="C25" s="355"/>
      <c r="D25" s="355"/>
      <c r="E25" s="355"/>
      <c r="F25" s="355"/>
      <c r="G25" s="355"/>
      <c r="H25" s="355"/>
      <c r="I25" s="355"/>
      <c r="J25" s="125" t="s">
        <v>273</v>
      </c>
      <c r="K25" s="125" t="s">
        <v>274</v>
      </c>
      <c r="L25" s="125" t="s">
        <v>275</v>
      </c>
      <c r="M25" s="129">
        <v>200</v>
      </c>
      <c r="N25" s="355"/>
      <c r="O25" s="355"/>
      <c r="P25" s="343"/>
      <c r="Q25" s="343"/>
      <c r="R25" s="343"/>
      <c r="S25" s="396"/>
      <c r="T25" s="358"/>
      <c r="U25" s="358"/>
      <c r="V25" s="358"/>
      <c r="W25" s="355"/>
      <c r="X25" s="355"/>
      <c r="Y25" s="355"/>
      <c r="Z25" s="355"/>
      <c r="AA25" s="343"/>
      <c r="AB25" s="358"/>
      <c r="AC25" s="343"/>
      <c r="AD25" s="343"/>
      <c r="AE25" s="343"/>
      <c r="AF25" s="358"/>
      <c r="AG25" s="343"/>
      <c r="AH25" s="349"/>
      <c r="AI25" s="349"/>
      <c r="AJ25" s="394"/>
      <c r="AK25" s="307"/>
      <c r="AL25" s="307"/>
    </row>
    <row r="26" spans="1:38" ht="53.1" customHeight="1" x14ac:dyDescent="0.25">
      <c r="A26" s="1"/>
      <c r="B26" s="343"/>
      <c r="C26" s="355"/>
      <c r="D26" s="355"/>
      <c r="E26" s="355"/>
      <c r="F26" s="355"/>
      <c r="G26" s="355"/>
      <c r="H26" s="355"/>
      <c r="I26" s="355"/>
      <c r="J26" s="125" t="s">
        <v>276</v>
      </c>
      <c r="K26" s="125" t="s">
        <v>277</v>
      </c>
      <c r="L26" s="125" t="s">
        <v>243</v>
      </c>
      <c r="M26" s="129">
        <v>164</v>
      </c>
      <c r="N26" s="355"/>
      <c r="O26" s="355"/>
      <c r="P26" s="343"/>
      <c r="Q26" s="343"/>
      <c r="R26" s="343"/>
      <c r="S26" s="396"/>
      <c r="T26" s="358"/>
      <c r="U26" s="358"/>
      <c r="V26" s="358"/>
      <c r="W26" s="355"/>
      <c r="X26" s="355"/>
      <c r="Y26" s="355"/>
      <c r="Z26" s="355"/>
      <c r="AA26" s="343"/>
      <c r="AB26" s="358"/>
      <c r="AC26" s="343"/>
      <c r="AD26" s="343"/>
      <c r="AE26" s="343"/>
      <c r="AF26" s="358"/>
      <c r="AG26" s="343"/>
      <c r="AH26" s="349"/>
      <c r="AI26" s="349"/>
      <c r="AJ26" s="394"/>
      <c r="AK26" s="307"/>
      <c r="AL26" s="307"/>
    </row>
    <row r="27" spans="1:38" ht="53.1" customHeight="1" x14ac:dyDescent="0.25">
      <c r="A27" s="1"/>
      <c r="B27" s="343"/>
      <c r="C27" s="355"/>
      <c r="D27" s="355"/>
      <c r="E27" s="355"/>
      <c r="F27" s="355"/>
      <c r="G27" s="355"/>
      <c r="H27" s="355"/>
      <c r="I27" s="355"/>
      <c r="J27" s="125" t="s">
        <v>278</v>
      </c>
      <c r="K27" s="125" t="s">
        <v>279</v>
      </c>
      <c r="L27" s="125" t="s">
        <v>243</v>
      </c>
      <c r="M27" s="129">
        <v>280</v>
      </c>
      <c r="N27" s="355"/>
      <c r="O27" s="355"/>
      <c r="P27" s="343"/>
      <c r="Q27" s="343"/>
      <c r="R27" s="343"/>
      <c r="S27" s="396"/>
      <c r="T27" s="358"/>
      <c r="U27" s="358"/>
      <c r="V27" s="358"/>
      <c r="W27" s="355"/>
      <c r="X27" s="355"/>
      <c r="Y27" s="355"/>
      <c r="Z27" s="355"/>
      <c r="AA27" s="343"/>
      <c r="AB27" s="358"/>
      <c r="AC27" s="343"/>
      <c r="AD27" s="343"/>
      <c r="AE27" s="343"/>
      <c r="AF27" s="358"/>
      <c r="AG27" s="343"/>
      <c r="AH27" s="349"/>
      <c r="AI27" s="349"/>
      <c r="AJ27" s="394"/>
      <c r="AK27" s="307"/>
      <c r="AL27" s="307"/>
    </row>
    <row r="28" spans="1:38" ht="53.1" customHeight="1" x14ac:dyDescent="0.25">
      <c r="A28" s="1"/>
      <c r="B28" s="344"/>
      <c r="C28" s="356"/>
      <c r="D28" s="356"/>
      <c r="E28" s="356"/>
      <c r="F28" s="356"/>
      <c r="G28" s="356"/>
      <c r="H28" s="356"/>
      <c r="I28" s="356"/>
      <c r="J28" s="125" t="s">
        <v>284</v>
      </c>
      <c r="K28" s="125" t="s">
        <v>285</v>
      </c>
      <c r="L28" s="125" t="s">
        <v>286</v>
      </c>
      <c r="M28" s="129">
        <v>110</v>
      </c>
      <c r="N28" s="356"/>
      <c r="O28" s="356"/>
      <c r="P28" s="344"/>
      <c r="Q28" s="344"/>
      <c r="R28" s="344"/>
      <c r="S28" s="397"/>
      <c r="T28" s="359"/>
      <c r="U28" s="359"/>
      <c r="V28" s="359"/>
      <c r="W28" s="356"/>
      <c r="X28" s="356"/>
      <c r="Y28" s="356"/>
      <c r="Z28" s="356"/>
      <c r="AA28" s="344"/>
      <c r="AB28" s="359"/>
      <c r="AC28" s="344"/>
      <c r="AD28" s="344"/>
      <c r="AE28" s="344"/>
      <c r="AF28" s="359"/>
      <c r="AG28" s="344"/>
      <c r="AH28" s="350"/>
      <c r="AI28" s="350"/>
      <c r="AJ28" s="394"/>
      <c r="AK28" s="307"/>
      <c r="AL28" s="307"/>
    </row>
    <row r="29" spans="1:38" ht="53.1" customHeight="1" x14ac:dyDescent="0.25">
      <c r="A29" s="1"/>
      <c r="B29" s="342" t="s">
        <v>292</v>
      </c>
      <c r="C29" s="354" t="s">
        <v>293</v>
      </c>
      <c r="D29" s="354" t="s">
        <v>263</v>
      </c>
      <c r="E29" s="354" t="s">
        <v>264</v>
      </c>
      <c r="F29" s="354" t="s">
        <v>293</v>
      </c>
      <c r="G29" s="354" t="s">
        <v>265</v>
      </c>
      <c r="H29" s="354" t="s">
        <v>83</v>
      </c>
      <c r="I29" s="354" t="s">
        <v>83</v>
      </c>
      <c r="J29" s="125" t="s">
        <v>266</v>
      </c>
      <c r="K29" s="125" t="s">
        <v>267</v>
      </c>
      <c r="L29" s="125" t="s">
        <v>268</v>
      </c>
      <c r="M29" s="125">
        <v>2.6</v>
      </c>
      <c r="N29" s="354" t="s">
        <v>269</v>
      </c>
      <c r="O29" s="354" t="s">
        <v>294</v>
      </c>
      <c r="P29" s="342" t="s">
        <v>173</v>
      </c>
      <c r="Q29" s="342" t="s">
        <v>89</v>
      </c>
      <c r="R29" s="342" t="s">
        <v>90</v>
      </c>
      <c r="S29" s="395" t="s">
        <v>174</v>
      </c>
      <c r="T29" s="357">
        <f>U29+U34</f>
        <v>3839856</v>
      </c>
      <c r="U29" s="357">
        <v>1127156</v>
      </c>
      <c r="V29" s="357">
        <v>1127156</v>
      </c>
      <c r="W29" s="354" t="s">
        <v>175</v>
      </c>
      <c r="X29" s="354" t="s">
        <v>175</v>
      </c>
      <c r="Y29" s="354" t="s">
        <v>175</v>
      </c>
      <c r="Z29" s="354" t="s">
        <v>175</v>
      </c>
      <c r="AA29" s="342" t="s">
        <v>175</v>
      </c>
      <c r="AB29" s="357">
        <v>1127156</v>
      </c>
      <c r="AC29" s="342" t="s">
        <v>176</v>
      </c>
      <c r="AD29" s="342" t="s">
        <v>175</v>
      </c>
      <c r="AE29" s="342" t="s">
        <v>175</v>
      </c>
      <c r="AF29" s="357">
        <v>1127156</v>
      </c>
      <c r="AG29" s="342" t="s">
        <v>175</v>
      </c>
      <c r="AH29" s="348" t="s">
        <v>295</v>
      </c>
      <c r="AI29" s="348" t="s">
        <v>296</v>
      </c>
      <c r="AJ29" s="366"/>
      <c r="AK29" s="307" t="s">
        <v>754</v>
      </c>
      <c r="AL29" s="307" t="s">
        <v>756</v>
      </c>
    </row>
    <row r="30" spans="1:38" ht="53.1" customHeight="1" x14ac:dyDescent="0.25">
      <c r="A30" s="1"/>
      <c r="B30" s="343"/>
      <c r="C30" s="355"/>
      <c r="D30" s="355"/>
      <c r="E30" s="355"/>
      <c r="F30" s="355"/>
      <c r="G30" s="355"/>
      <c r="H30" s="355"/>
      <c r="I30" s="355"/>
      <c r="J30" s="125" t="s">
        <v>271</v>
      </c>
      <c r="K30" s="125" t="s">
        <v>272</v>
      </c>
      <c r="L30" s="125" t="s">
        <v>268</v>
      </c>
      <c r="M30" s="125">
        <v>3.45</v>
      </c>
      <c r="N30" s="355"/>
      <c r="O30" s="355"/>
      <c r="P30" s="343"/>
      <c r="Q30" s="343"/>
      <c r="R30" s="343"/>
      <c r="S30" s="396"/>
      <c r="T30" s="358"/>
      <c r="U30" s="358"/>
      <c r="V30" s="358"/>
      <c r="W30" s="355"/>
      <c r="X30" s="355"/>
      <c r="Y30" s="355"/>
      <c r="Z30" s="355"/>
      <c r="AA30" s="343"/>
      <c r="AB30" s="358"/>
      <c r="AC30" s="343"/>
      <c r="AD30" s="343"/>
      <c r="AE30" s="343"/>
      <c r="AF30" s="358"/>
      <c r="AG30" s="343"/>
      <c r="AH30" s="349"/>
      <c r="AI30" s="349"/>
      <c r="AJ30" s="394"/>
      <c r="AK30" s="307"/>
      <c r="AL30" s="307"/>
    </row>
    <row r="31" spans="1:38" ht="53.1" customHeight="1" x14ac:dyDescent="0.25">
      <c r="A31" s="1"/>
      <c r="B31" s="343"/>
      <c r="C31" s="355"/>
      <c r="D31" s="355"/>
      <c r="E31" s="355"/>
      <c r="F31" s="355"/>
      <c r="G31" s="355"/>
      <c r="H31" s="355"/>
      <c r="I31" s="355"/>
      <c r="J31" s="125" t="s">
        <v>273</v>
      </c>
      <c r="K31" s="125" t="s">
        <v>274</v>
      </c>
      <c r="L31" s="125" t="s">
        <v>275</v>
      </c>
      <c r="M31" s="125">
        <v>200</v>
      </c>
      <c r="N31" s="355"/>
      <c r="O31" s="355"/>
      <c r="P31" s="343"/>
      <c r="Q31" s="343"/>
      <c r="R31" s="343"/>
      <c r="S31" s="396"/>
      <c r="T31" s="358"/>
      <c r="U31" s="358"/>
      <c r="V31" s="358"/>
      <c r="W31" s="355"/>
      <c r="X31" s="355"/>
      <c r="Y31" s="355"/>
      <c r="Z31" s="355"/>
      <c r="AA31" s="343"/>
      <c r="AB31" s="358"/>
      <c r="AC31" s="343"/>
      <c r="AD31" s="343"/>
      <c r="AE31" s="343"/>
      <c r="AF31" s="358"/>
      <c r="AG31" s="343"/>
      <c r="AH31" s="349"/>
      <c r="AI31" s="349"/>
      <c r="AJ31" s="394"/>
      <c r="AK31" s="307"/>
      <c r="AL31" s="307"/>
    </row>
    <row r="32" spans="1:38" ht="53.1" customHeight="1" x14ac:dyDescent="0.25">
      <c r="A32" s="1"/>
      <c r="B32" s="343"/>
      <c r="C32" s="355"/>
      <c r="D32" s="355"/>
      <c r="E32" s="355"/>
      <c r="F32" s="355"/>
      <c r="G32" s="355"/>
      <c r="H32" s="355"/>
      <c r="I32" s="355"/>
      <c r="J32" s="125" t="s">
        <v>276</v>
      </c>
      <c r="K32" s="125" t="s">
        <v>277</v>
      </c>
      <c r="L32" s="125" t="s">
        <v>243</v>
      </c>
      <c r="M32" s="129">
        <v>49</v>
      </c>
      <c r="N32" s="355"/>
      <c r="O32" s="355"/>
      <c r="P32" s="343"/>
      <c r="Q32" s="343"/>
      <c r="R32" s="343"/>
      <c r="S32" s="396"/>
      <c r="T32" s="358"/>
      <c r="U32" s="358"/>
      <c r="V32" s="358"/>
      <c r="W32" s="355"/>
      <c r="X32" s="355"/>
      <c r="Y32" s="355"/>
      <c r="Z32" s="355"/>
      <c r="AA32" s="343"/>
      <c r="AB32" s="358"/>
      <c r="AC32" s="343"/>
      <c r="AD32" s="343"/>
      <c r="AE32" s="343"/>
      <c r="AF32" s="358"/>
      <c r="AG32" s="343"/>
      <c r="AH32" s="349"/>
      <c r="AI32" s="349"/>
      <c r="AJ32" s="394"/>
      <c r="AK32" s="307"/>
      <c r="AL32" s="307"/>
    </row>
    <row r="33" spans="1:38" ht="53.1" customHeight="1" x14ac:dyDescent="0.25">
      <c r="A33" s="1"/>
      <c r="B33" s="343"/>
      <c r="C33" s="356"/>
      <c r="D33" s="356"/>
      <c r="E33" s="356"/>
      <c r="F33" s="356"/>
      <c r="G33" s="356"/>
      <c r="H33" s="356"/>
      <c r="I33" s="356"/>
      <c r="J33" s="125" t="s">
        <v>278</v>
      </c>
      <c r="K33" s="125" t="s">
        <v>279</v>
      </c>
      <c r="L33" s="125" t="s">
        <v>243</v>
      </c>
      <c r="M33" s="129">
        <v>144</v>
      </c>
      <c r="N33" s="356"/>
      <c r="O33" s="356"/>
      <c r="P33" s="344"/>
      <c r="Q33" s="344"/>
      <c r="R33" s="344"/>
      <c r="S33" s="397"/>
      <c r="T33" s="358"/>
      <c r="U33" s="359"/>
      <c r="V33" s="359"/>
      <c r="W33" s="356"/>
      <c r="X33" s="356"/>
      <c r="Y33" s="356"/>
      <c r="Z33" s="356"/>
      <c r="AA33" s="344"/>
      <c r="AB33" s="359"/>
      <c r="AC33" s="344"/>
      <c r="AD33" s="344"/>
      <c r="AE33" s="344"/>
      <c r="AF33" s="359"/>
      <c r="AG33" s="344"/>
      <c r="AH33" s="349"/>
      <c r="AI33" s="349"/>
      <c r="AJ33" s="394"/>
      <c r="AK33" s="307"/>
      <c r="AL33" s="307"/>
    </row>
    <row r="34" spans="1:38" ht="53.1" customHeight="1" x14ac:dyDescent="0.25">
      <c r="A34" s="1"/>
      <c r="B34" s="343"/>
      <c r="C34" s="354" t="s">
        <v>297</v>
      </c>
      <c r="D34" s="354" t="s">
        <v>263</v>
      </c>
      <c r="E34" s="354" t="s">
        <v>264</v>
      </c>
      <c r="F34" s="354" t="s">
        <v>297</v>
      </c>
      <c r="G34" s="354" t="s">
        <v>265</v>
      </c>
      <c r="H34" s="354" t="s">
        <v>83</v>
      </c>
      <c r="I34" s="354" t="s">
        <v>83</v>
      </c>
      <c r="J34" s="125" t="s">
        <v>266</v>
      </c>
      <c r="K34" s="125" t="s">
        <v>267</v>
      </c>
      <c r="L34" s="125" t="s">
        <v>268</v>
      </c>
      <c r="M34" s="125">
        <v>6.88</v>
      </c>
      <c r="N34" s="354" t="s">
        <v>269</v>
      </c>
      <c r="O34" s="354" t="s">
        <v>298</v>
      </c>
      <c r="P34" s="342" t="s">
        <v>173</v>
      </c>
      <c r="Q34" s="342" t="s">
        <v>89</v>
      </c>
      <c r="R34" s="342" t="s">
        <v>90</v>
      </c>
      <c r="S34" s="360" t="s">
        <v>174</v>
      </c>
      <c r="T34" s="358"/>
      <c r="U34" s="357">
        <v>2712700</v>
      </c>
      <c r="V34" s="357">
        <v>2712700</v>
      </c>
      <c r="W34" s="354" t="s">
        <v>175</v>
      </c>
      <c r="X34" s="354" t="s">
        <v>175</v>
      </c>
      <c r="Y34" s="354" t="s">
        <v>175</v>
      </c>
      <c r="Z34" s="354" t="s">
        <v>175</v>
      </c>
      <c r="AA34" s="342" t="s">
        <v>175</v>
      </c>
      <c r="AB34" s="357">
        <v>2712700</v>
      </c>
      <c r="AC34" s="342" t="s">
        <v>176</v>
      </c>
      <c r="AD34" s="342" t="s">
        <v>175</v>
      </c>
      <c r="AE34" s="342" t="s">
        <v>175</v>
      </c>
      <c r="AF34" s="357">
        <v>2712700</v>
      </c>
      <c r="AG34" s="342" t="s">
        <v>175</v>
      </c>
      <c r="AH34" s="349"/>
      <c r="AI34" s="349"/>
      <c r="AJ34" s="394"/>
      <c r="AK34" s="307"/>
      <c r="AL34" s="307"/>
    </row>
    <row r="35" spans="1:38" ht="53.1" customHeight="1" x14ac:dyDescent="0.25">
      <c r="A35" s="1"/>
      <c r="B35" s="343"/>
      <c r="C35" s="355"/>
      <c r="D35" s="355"/>
      <c r="E35" s="355"/>
      <c r="F35" s="355"/>
      <c r="G35" s="355"/>
      <c r="H35" s="355"/>
      <c r="I35" s="355"/>
      <c r="J35" s="125" t="s">
        <v>271</v>
      </c>
      <c r="K35" s="125" t="s">
        <v>272</v>
      </c>
      <c r="L35" s="125" t="s">
        <v>268</v>
      </c>
      <c r="M35" s="125">
        <v>9</v>
      </c>
      <c r="N35" s="355"/>
      <c r="O35" s="355"/>
      <c r="P35" s="343"/>
      <c r="Q35" s="343"/>
      <c r="R35" s="343"/>
      <c r="S35" s="361"/>
      <c r="T35" s="358"/>
      <c r="U35" s="358"/>
      <c r="V35" s="358"/>
      <c r="W35" s="355"/>
      <c r="X35" s="355"/>
      <c r="Y35" s="355"/>
      <c r="Z35" s="355"/>
      <c r="AA35" s="343"/>
      <c r="AB35" s="358"/>
      <c r="AC35" s="343"/>
      <c r="AD35" s="343"/>
      <c r="AE35" s="343"/>
      <c r="AF35" s="358"/>
      <c r="AG35" s="343"/>
      <c r="AH35" s="349"/>
      <c r="AI35" s="349"/>
      <c r="AJ35" s="394"/>
      <c r="AK35" s="307"/>
      <c r="AL35" s="307"/>
    </row>
    <row r="36" spans="1:38" ht="53.1" customHeight="1" x14ac:dyDescent="0.25">
      <c r="A36" s="1"/>
      <c r="B36" s="343"/>
      <c r="C36" s="355"/>
      <c r="D36" s="355"/>
      <c r="E36" s="355"/>
      <c r="F36" s="355"/>
      <c r="G36" s="355"/>
      <c r="H36" s="355"/>
      <c r="I36" s="355"/>
      <c r="J36" s="125" t="s">
        <v>273</v>
      </c>
      <c r="K36" s="125" t="s">
        <v>274</v>
      </c>
      <c r="L36" s="125" t="s">
        <v>275</v>
      </c>
      <c r="M36" s="125">
        <v>272</v>
      </c>
      <c r="N36" s="355"/>
      <c r="O36" s="355"/>
      <c r="P36" s="343"/>
      <c r="Q36" s="343"/>
      <c r="R36" s="343"/>
      <c r="S36" s="361"/>
      <c r="T36" s="358"/>
      <c r="U36" s="358"/>
      <c r="V36" s="358"/>
      <c r="W36" s="355"/>
      <c r="X36" s="355"/>
      <c r="Y36" s="355"/>
      <c r="Z36" s="355"/>
      <c r="AA36" s="343"/>
      <c r="AB36" s="358"/>
      <c r="AC36" s="343"/>
      <c r="AD36" s="343"/>
      <c r="AE36" s="343"/>
      <c r="AF36" s="358"/>
      <c r="AG36" s="343"/>
      <c r="AH36" s="349"/>
      <c r="AI36" s="349"/>
      <c r="AJ36" s="394"/>
      <c r="AK36" s="307"/>
      <c r="AL36" s="307"/>
    </row>
    <row r="37" spans="1:38" ht="53.1" customHeight="1" x14ac:dyDescent="0.25">
      <c r="A37" s="1"/>
      <c r="B37" s="343"/>
      <c r="C37" s="355"/>
      <c r="D37" s="355"/>
      <c r="E37" s="355"/>
      <c r="F37" s="355"/>
      <c r="G37" s="355"/>
      <c r="H37" s="355"/>
      <c r="I37" s="355"/>
      <c r="J37" s="125" t="s">
        <v>276</v>
      </c>
      <c r="K37" s="125" t="s">
        <v>277</v>
      </c>
      <c r="L37" s="125" t="s">
        <v>243</v>
      </c>
      <c r="M37" s="129">
        <v>2344</v>
      </c>
      <c r="N37" s="355"/>
      <c r="O37" s="355"/>
      <c r="P37" s="343"/>
      <c r="Q37" s="343"/>
      <c r="R37" s="343"/>
      <c r="S37" s="361"/>
      <c r="T37" s="358"/>
      <c r="U37" s="358"/>
      <c r="V37" s="358"/>
      <c r="W37" s="355"/>
      <c r="X37" s="355"/>
      <c r="Y37" s="355"/>
      <c r="Z37" s="355"/>
      <c r="AA37" s="343"/>
      <c r="AB37" s="358"/>
      <c r="AC37" s="343"/>
      <c r="AD37" s="343"/>
      <c r="AE37" s="343"/>
      <c r="AF37" s="358"/>
      <c r="AG37" s="343"/>
      <c r="AH37" s="349"/>
      <c r="AI37" s="349"/>
      <c r="AJ37" s="394"/>
      <c r="AK37" s="307"/>
      <c r="AL37" s="307"/>
    </row>
    <row r="38" spans="1:38" ht="53.1" customHeight="1" x14ac:dyDescent="0.25">
      <c r="A38" s="1"/>
      <c r="B38" s="343"/>
      <c r="C38" s="355"/>
      <c r="D38" s="355"/>
      <c r="E38" s="355"/>
      <c r="F38" s="355"/>
      <c r="G38" s="355"/>
      <c r="H38" s="355"/>
      <c r="I38" s="355"/>
      <c r="J38" s="125" t="s">
        <v>278</v>
      </c>
      <c r="K38" s="125" t="s">
        <v>279</v>
      </c>
      <c r="L38" s="125" t="s">
        <v>243</v>
      </c>
      <c r="M38" s="129">
        <v>591</v>
      </c>
      <c r="N38" s="355"/>
      <c r="O38" s="355"/>
      <c r="P38" s="343"/>
      <c r="Q38" s="343"/>
      <c r="R38" s="343"/>
      <c r="S38" s="361"/>
      <c r="T38" s="358"/>
      <c r="U38" s="358"/>
      <c r="V38" s="358"/>
      <c r="W38" s="355"/>
      <c r="X38" s="355"/>
      <c r="Y38" s="355"/>
      <c r="Z38" s="355"/>
      <c r="AA38" s="343"/>
      <c r="AB38" s="358"/>
      <c r="AC38" s="343"/>
      <c r="AD38" s="343"/>
      <c r="AE38" s="343"/>
      <c r="AF38" s="358"/>
      <c r="AG38" s="343"/>
      <c r="AH38" s="349"/>
      <c r="AI38" s="349"/>
      <c r="AJ38" s="394"/>
      <c r="AK38" s="307"/>
      <c r="AL38" s="307"/>
    </row>
    <row r="39" spans="1:38" ht="53.1" customHeight="1" x14ac:dyDescent="0.25">
      <c r="A39" s="1"/>
      <c r="B39" s="344"/>
      <c r="C39" s="356"/>
      <c r="D39" s="356"/>
      <c r="E39" s="356"/>
      <c r="F39" s="356"/>
      <c r="G39" s="356"/>
      <c r="H39" s="356"/>
      <c r="I39" s="356"/>
      <c r="J39" s="125" t="s">
        <v>284</v>
      </c>
      <c r="K39" s="125" t="s">
        <v>285</v>
      </c>
      <c r="L39" s="125" t="s">
        <v>286</v>
      </c>
      <c r="M39" s="129">
        <v>540</v>
      </c>
      <c r="N39" s="356"/>
      <c r="O39" s="356"/>
      <c r="P39" s="344"/>
      <c r="Q39" s="344"/>
      <c r="R39" s="344"/>
      <c r="S39" s="362"/>
      <c r="T39" s="359"/>
      <c r="U39" s="359"/>
      <c r="V39" s="359"/>
      <c r="W39" s="356"/>
      <c r="X39" s="356"/>
      <c r="Y39" s="356"/>
      <c r="Z39" s="356"/>
      <c r="AA39" s="344"/>
      <c r="AB39" s="359"/>
      <c r="AC39" s="344"/>
      <c r="AD39" s="344"/>
      <c r="AE39" s="344"/>
      <c r="AF39" s="359"/>
      <c r="AG39" s="344"/>
      <c r="AH39" s="350"/>
      <c r="AI39" s="350"/>
      <c r="AJ39" s="367"/>
      <c r="AK39" s="307"/>
      <c r="AL39" s="307"/>
    </row>
    <row r="40" spans="1:38" ht="53.1" customHeight="1" x14ac:dyDescent="0.25">
      <c r="A40" s="1"/>
      <c r="B40" s="342" t="s">
        <v>299</v>
      </c>
      <c r="C40" s="354" t="s">
        <v>300</v>
      </c>
      <c r="D40" s="354" t="s">
        <v>263</v>
      </c>
      <c r="E40" s="354" t="s">
        <v>264</v>
      </c>
      <c r="F40" s="354" t="s">
        <v>300</v>
      </c>
      <c r="G40" s="354" t="s">
        <v>265</v>
      </c>
      <c r="H40" s="354" t="s">
        <v>83</v>
      </c>
      <c r="I40" s="354" t="s">
        <v>83</v>
      </c>
      <c r="J40" s="125" t="s">
        <v>266</v>
      </c>
      <c r="K40" s="125" t="s">
        <v>267</v>
      </c>
      <c r="L40" s="125" t="s">
        <v>268</v>
      </c>
      <c r="M40" s="125">
        <v>5</v>
      </c>
      <c r="N40" s="354" t="s">
        <v>269</v>
      </c>
      <c r="O40" s="354" t="s">
        <v>301</v>
      </c>
      <c r="P40" s="342" t="s">
        <v>173</v>
      </c>
      <c r="Q40" s="342" t="s">
        <v>89</v>
      </c>
      <c r="R40" s="342" t="s">
        <v>90</v>
      </c>
      <c r="S40" s="360" t="s">
        <v>174</v>
      </c>
      <c r="T40" s="357">
        <v>4500000</v>
      </c>
      <c r="U40" s="357">
        <v>4500000</v>
      </c>
      <c r="V40" s="357">
        <v>4500000</v>
      </c>
      <c r="W40" s="354" t="s">
        <v>175</v>
      </c>
      <c r="X40" s="354" t="s">
        <v>175</v>
      </c>
      <c r="Y40" s="354" t="s">
        <v>175</v>
      </c>
      <c r="Z40" s="354" t="s">
        <v>175</v>
      </c>
      <c r="AA40" s="342" t="s">
        <v>175</v>
      </c>
      <c r="AB40" s="357">
        <v>5175000</v>
      </c>
      <c r="AC40" s="342" t="s">
        <v>176</v>
      </c>
      <c r="AD40" s="342" t="s">
        <v>175</v>
      </c>
      <c r="AE40" s="342" t="s">
        <v>175</v>
      </c>
      <c r="AF40" s="357">
        <v>4500000</v>
      </c>
      <c r="AG40" s="342" t="s">
        <v>175</v>
      </c>
      <c r="AH40" s="348" t="s">
        <v>307</v>
      </c>
      <c r="AI40" s="348" t="s">
        <v>328</v>
      </c>
      <c r="AJ40" s="366"/>
      <c r="AK40" s="307" t="s">
        <v>754</v>
      </c>
      <c r="AL40" s="326">
        <v>45561</v>
      </c>
    </row>
    <row r="41" spans="1:38" ht="53.1" customHeight="1" x14ac:dyDescent="0.25">
      <c r="A41" s="1"/>
      <c r="B41" s="343"/>
      <c r="C41" s="355"/>
      <c r="D41" s="355"/>
      <c r="E41" s="355"/>
      <c r="F41" s="355"/>
      <c r="G41" s="355"/>
      <c r="H41" s="355"/>
      <c r="I41" s="355"/>
      <c r="J41" s="125" t="s">
        <v>271</v>
      </c>
      <c r="K41" s="125" t="s">
        <v>272</v>
      </c>
      <c r="L41" s="125" t="s">
        <v>268</v>
      </c>
      <c r="M41" s="125">
        <v>29.3</v>
      </c>
      <c r="N41" s="355"/>
      <c r="O41" s="355"/>
      <c r="P41" s="343"/>
      <c r="Q41" s="343"/>
      <c r="R41" s="343"/>
      <c r="S41" s="361"/>
      <c r="T41" s="358"/>
      <c r="U41" s="358"/>
      <c r="V41" s="358"/>
      <c r="W41" s="355"/>
      <c r="X41" s="355"/>
      <c r="Y41" s="355"/>
      <c r="Z41" s="355"/>
      <c r="AA41" s="343"/>
      <c r="AB41" s="358"/>
      <c r="AC41" s="343"/>
      <c r="AD41" s="343"/>
      <c r="AE41" s="343"/>
      <c r="AF41" s="358"/>
      <c r="AG41" s="343"/>
      <c r="AH41" s="349"/>
      <c r="AI41" s="349"/>
      <c r="AJ41" s="394"/>
      <c r="AK41" s="307"/>
      <c r="AL41" s="307"/>
    </row>
    <row r="42" spans="1:38" ht="53.1" customHeight="1" x14ac:dyDescent="0.25">
      <c r="A42" s="1"/>
      <c r="B42" s="343"/>
      <c r="C42" s="355"/>
      <c r="D42" s="355"/>
      <c r="E42" s="355"/>
      <c r="F42" s="355"/>
      <c r="G42" s="355"/>
      <c r="H42" s="355"/>
      <c r="I42" s="355"/>
      <c r="J42" s="125" t="s">
        <v>273</v>
      </c>
      <c r="K42" s="125" t="s">
        <v>274</v>
      </c>
      <c r="L42" s="125" t="s">
        <v>275</v>
      </c>
      <c r="M42" s="125">
        <v>900</v>
      </c>
      <c r="N42" s="355"/>
      <c r="O42" s="355"/>
      <c r="P42" s="343"/>
      <c r="Q42" s="343"/>
      <c r="R42" s="343"/>
      <c r="S42" s="361"/>
      <c r="T42" s="358"/>
      <c r="U42" s="358"/>
      <c r="V42" s="358"/>
      <c r="W42" s="355"/>
      <c r="X42" s="355"/>
      <c r="Y42" s="355"/>
      <c r="Z42" s="355"/>
      <c r="AA42" s="343"/>
      <c r="AB42" s="358"/>
      <c r="AC42" s="343"/>
      <c r="AD42" s="343"/>
      <c r="AE42" s="343"/>
      <c r="AF42" s="358"/>
      <c r="AG42" s="343"/>
      <c r="AH42" s="349"/>
      <c r="AI42" s="349"/>
      <c r="AJ42" s="394"/>
      <c r="AK42" s="307"/>
      <c r="AL42" s="307"/>
    </row>
    <row r="43" spans="1:38" ht="53.1" customHeight="1" x14ac:dyDescent="0.25">
      <c r="A43" s="1"/>
      <c r="B43" s="343"/>
      <c r="C43" s="355"/>
      <c r="D43" s="355"/>
      <c r="E43" s="355"/>
      <c r="F43" s="355"/>
      <c r="G43" s="355"/>
      <c r="H43" s="355"/>
      <c r="I43" s="355"/>
      <c r="J43" s="125" t="s">
        <v>276</v>
      </c>
      <c r="K43" s="125" t="s">
        <v>277</v>
      </c>
      <c r="L43" s="125" t="s">
        <v>243</v>
      </c>
      <c r="M43" s="129">
        <v>830</v>
      </c>
      <c r="N43" s="355"/>
      <c r="O43" s="355"/>
      <c r="P43" s="343"/>
      <c r="Q43" s="343"/>
      <c r="R43" s="343"/>
      <c r="S43" s="361"/>
      <c r="T43" s="358"/>
      <c r="U43" s="358"/>
      <c r="V43" s="358"/>
      <c r="W43" s="355"/>
      <c r="X43" s="355"/>
      <c r="Y43" s="355"/>
      <c r="Z43" s="355"/>
      <c r="AA43" s="343"/>
      <c r="AB43" s="358"/>
      <c r="AC43" s="343"/>
      <c r="AD43" s="343"/>
      <c r="AE43" s="343"/>
      <c r="AF43" s="358"/>
      <c r="AG43" s="343"/>
      <c r="AH43" s="349"/>
      <c r="AI43" s="349"/>
      <c r="AJ43" s="394"/>
      <c r="AK43" s="307"/>
      <c r="AL43" s="307"/>
    </row>
    <row r="44" spans="1:38" ht="53.1" customHeight="1" x14ac:dyDescent="0.25">
      <c r="A44" s="1"/>
      <c r="B44" s="343"/>
      <c r="C44" s="355"/>
      <c r="D44" s="355"/>
      <c r="E44" s="355"/>
      <c r="F44" s="355"/>
      <c r="G44" s="355"/>
      <c r="H44" s="355"/>
      <c r="I44" s="355"/>
      <c r="J44" s="125" t="s">
        <v>278</v>
      </c>
      <c r="K44" s="125" t="s">
        <v>279</v>
      </c>
      <c r="L44" s="125" t="s">
        <v>243</v>
      </c>
      <c r="M44" s="129">
        <v>1600</v>
      </c>
      <c r="N44" s="355"/>
      <c r="O44" s="355"/>
      <c r="P44" s="343"/>
      <c r="Q44" s="343"/>
      <c r="R44" s="343"/>
      <c r="S44" s="361"/>
      <c r="T44" s="358"/>
      <c r="U44" s="358"/>
      <c r="V44" s="358"/>
      <c r="W44" s="355"/>
      <c r="X44" s="355"/>
      <c r="Y44" s="355"/>
      <c r="Z44" s="355"/>
      <c r="AA44" s="343"/>
      <c r="AB44" s="358"/>
      <c r="AC44" s="343"/>
      <c r="AD44" s="343"/>
      <c r="AE44" s="343"/>
      <c r="AF44" s="358"/>
      <c r="AG44" s="343"/>
      <c r="AH44" s="349"/>
      <c r="AI44" s="349"/>
      <c r="AJ44" s="394"/>
      <c r="AK44" s="307"/>
      <c r="AL44" s="307"/>
    </row>
    <row r="45" spans="1:38" ht="53.1" customHeight="1" x14ac:dyDescent="0.25">
      <c r="A45" s="1"/>
      <c r="B45" s="344"/>
      <c r="C45" s="356"/>
      <c r="D45" s="356"/>
      <c r="E45" s="356"/>
      <c r="F45" s="356"/>
      <c r="G45" s="356"/>
      <c r="H45" s="356"/>
      <c r="I45" s="356"/>
      <c r="J45" s="125" t="s">
        <v>284</v>
      </c>
      <c r="K45" s="125" t="s">
        <v>285</v>
      </c>
      <c r="L45" s="125" t="s">
        <v>286</v>
      </c>
      <c r="M45" s="129">
        <v>170</v>
      </c>
      <c r="N45" s="356"/>
      <c r="O45" s="356"/>
      <c r="P45" s="344"/>
      <c r="Q45" s="344"/>
      <c r="R45" s="344"/>
      <c r="S45" s="362"/>
      <c r="T45" s="359"/>
      <c r="U45" s="359"/>
      <c r="V45" s="359"/>
      <c r="W45" s="356"/>
      <c r="X45" s="356"/>
      <c r="Y45" s="356"/>
      <c r="Z45" s="356"/>
      <c r="AA45" s="344"/>
      <c r="AB45" s="359"/>
      <c r="AC45" s="344"/>
      <c r="AD45" s="344"/>
      <c r="AE45" s="344"/>
      <c r="AF45" s="359"/>
      <c r="AG45" s="344"/>
      <c r="AH45" s="350"/>
      <c r="AI45" s="350"/>
      <c r="AJ45" s="367"/>
      <c r="AK45" s="307"/>
      <c r="AL45" s="307"/>
    </row>
    <row r="46" spans="1:38" ht="53.1" customHeight="1" x14ac:dyDescent="0.25">
      <c r="A46" s="1"/>
      <c r="B46" s="342" t="s">
        <v>302</v>
      </c>
      <c r="C46" s="388" t="s">
        <v>363</v>
      </c>
      <c r="D46" s="354" t="s">
        <v>263</v>
      </c>
      <c r="E46" s="354" t="s">
        <v>264</v>
      </c>
      <c r="F46" s="354" t="s">
        <v>363</v>
      </c>
      <c r="G46" s="354" t="s">
        <v>265</v>
      </c>
      <c r="H46" s="354" t="s">
        <v>83</v>
      </c>
      <c r="I46" s="354" t="s">
        <v>83</v>
      </c>
      <c r="J46" s="125" t="s">
        <v>266</v>
      </c>
      <c r="K46" s="125" t="s">
        <v>267</v>
      </c>
      <c r="L46" s="125" t="s">
        <v>268</v>
      </c>
      <c r="M46" s="125">
        <v>10.644</v>
      </c>
      <c r="N46" s="354" t="s">
        <v>269</v>
      </c>
      <c r="O46" s="354" t="s">
        <v>303</v>
      </c>
      <c r="P46" s="342" t="s">
        <v>173</v>
      </c>
      <c r="Q46" s="342" t="s">
        <v>89</v>
      </c>
      <c r="R46" s="342" t="s">
        <v>90</v>
      </c>
      <c r="S46" s="360" t="s">
        <v>174</v>
      </c>
      <c r="T46" s="357">
        <f>U46+U52</f>
        <v>7996058.7200000007</v>
      </c>
      <c r="U46" s="357">
        <v>5110706</v>
      </c>
      <c r="V46" s="357">
        <v>5110706</v>
      </c>
      <c r="W46" s="354" t="s">
        <v>175</v>
      </c>
      <c r="X46" s="354" t="s">
        <v>175</v>
      </c>
      <c r="Y46" s="354" t="s">
        <v>175</v>
      </c>
      <c r="Z46" s="354" t="s">
        <v>175</v>
      </c>
      <c r="AA46" s="342" t="s">
        <v>175</v>
      </c>
      <c r="AB46" s="357">
        <v>5233084</v>
      </c>
      <c r="AC46" s="342" t="s">
        <v>176</v>
      </c>
      <c r="AD46" s="342" t="s">
        <v>175</v>
      </c>
      <c r="AE46" s="342" t="s">
        <v>175</v>
      </c>
      <c r="AF46" s="357">
        <v>5110706</v>
      </c>
      <c r="AG46" s="342" t="s">
        <v>175</v>
      </c>
      <c r="AH46" s="348" t="s">
        <v>304</v>
      </c>
      <c r="AI46" s="348" t="s">
        <v>167</v>
      </c>
      <c r="AJ46" s="391">
        <v>45394</v>
      </c>
      <c r="AK46" s="307" t="s">
        <v>754</v>
      </c>
      <c r="AL46" s="307" t="s">
        <v>175</v>
      </c>
    </row>
    <row r="47" spans="1:38" ht="53.1" customHeight="1" x14ac:dyDescent="0.25">
      <c r="A47" s="1"/>
      <c r="B47" s="343"/>
      <c r="C47" s="389"/>
      <c r="D47" s="355"/>
      <c r="E47" s="355"/>
      <c r="F47" s="355"/>
      <c r="G47" s="355"/>
      <c r="H47" s="355"/>
      <c r="I47" s="355"/>
      <c r="J47" s="125" t="s">
        <v>271</v>
      </c>
      <c r="K47" s="125" t="s">
        <v>272</v>
      </c>
      <c r="L47" s="125" t="s">
        <v>268</v>
      </c>
      <c r="M47" s="125">
        <v>20.236000000000001</v>
      </c>
      <c r="N47" s="355"/>
      <c r="O47" s="355"/>
      <c r="P47" s="343"/>
      <c r="Q47" s="343"/>
      <c r="R47" s="343"/>
      <c r="S47" s="361"/>
      <c r="T47" s="358"/>
      <c r="U47" s="358"/>
      <c r="V47" s="358"/>
      <c r="W47" s="355"/>
      <c r="X47" s="355"/>
      <c r="Y47" s="355"/>
      <c r="Z47" s="355"/>
      <c r="AA47" s="343"/>
      <c r="AB47" s="358"/>
      <c r="AC47" s="343"/>
      <c r="AD47" s="343"/>
      <c r="AE47" s="343"/>
      <c r="AF47" s="358"/>
      <c r="AG47" s="343"/>
      <c r="AH47" s="349"/>
      <c r="AI47" s="349"/>
      <c r="AJ47" s="392"/>
      <c r="AK47" s="307"/>
      <c r="AL47" s="307"/>
    </row>
    <row r="48" spans="1:38" ht="53.1" customHeight="1" x14ac:dyDescent="0.25">
      <c r="A48" s="1"/>
      <c r="B48" s="343"/>
      <c r="C48" s="389"/>
      <c r="D48" s="355"/>
      <c r="E48" s="355"/>
      <c r="F48" s="355"/>
      <c r="G48" s="355"/>
      <c r="H48" s="355"/>
      <c r="I48" s="355"/>
      <c r="J48" s="125" t="s">
        <v>273</v>
      </c>
      <c r="K48" s="125" t="s">
        <v>274</v>
      </c>
      <c r="L48" s="125" t="s">
        <v>275</v>
      </c>
      <c r="M48" s="129">
        <v>2235</v>
      </c>
      <c r="N48" s="355"/>
      <c r="O48" s="355"/>
      <c r="P48" s="343"/>
      <c r="Q48" s="343"/>
      <c r="R48" s="343"/>
      <c r="S48" s="361"/>
      <c r="T48" s="358"/>
      <c r="U48" s="358"/>
      <c r="V48" s="358"/>
      <c r="W48" s="355"/>
      <c r="X48" s="355"/>
      <c r="Y48" s="355"/>
      <c r="Z48" s="355"/>
      <c r="AA48" s="343"/>
      <c r="AB48" s="358"/>
      <c r="AC48" s="343"/>
      <c r="AD48" s="343"/>
      <c r="AE48" s="343"/>
      <c r="AF48" s="358"/>
      <c r="AG48" s="343"/>
      <c r="AH48" s="349"/>
      <c r="AI48" s="349"/>
      <c r="AJ48" s="392"/>
      <c r="AK48" s="307"/>
      <c r="AL48" s="307"/>
    </row>
    <row r="49" spans="1:38" ht="53.1" customHeight="1" x14ac:dyDescent="0.25">
      <c r="A49" s="1"/>
      <c r="B49" s="343"/>
      <c r="C49" s="389"/>
      <c r="D49" s="355"/>
      <c r="E49" s="355"/>
      <c r="F49" s="355"/>
      <c r="G49" s="355"/>
      <c r="H49" s="355"/>
      <c r="I49" s="355"/>
      <c r="J49" s="125" t="s">
        <v>276</v>
      </c>
      <c r="K49" s="125" t="s">
        <v>277</v>
      </c>
      <c r="L49" s="125" t="s">
        <v>243</v>
      </c>
      <c r="M49" s="129">
        <v>3055</v>
      </c>
      <c r="N49" s="355"/>
      <c r="O49" s="355"/>
      <c r="P49" s="343"/>
      <c r="Q49" s="343"/>
      <c r="R49" s="343"/>
      <c r="S49" s="361"/>
      <c r="T49" s="358"/>
      <c r="U49" s="358"/>
      <c r="V49" s="358"/>
      <c r="W49" s="355"/>
      <c r="X49" s="355"/>
      <c r="Y49" s="355"/>
      <c r="Z49" s="355"/>
      <c r="AA49" s="343"/>
      <c r="AB49" s="358"/>
      <c r="AC49" s="343"/>
      <c r="AD49" s="343"/>
      <c r="AE49" s="343"/>
      <c r="AF49" s="358"/>
      <c r="AG49" s="343"/>
      <c r="AH49" s="349"/>
      <c r="AI49" s="349"/>
      <c r="AJ49" s="392"/>
      <c r="AK49" s="307"/>
      <c r="AL49" s="307"/>
    </row>
    <row r="50" spans="1:38" ht="53.1" customHeight="1" x14ac:dyDescent="0.25">
      <c r="A50" s="1"/>
      <c r="B50" s="343"/>
      <c r="C50" s="389"/>
      <c r="D50" s="355"/>
      <c r="E50" s="355"/>
      <c r="F50" s="355"/>
      <c r="G50" s="355"/>
      <c r="H50" s="355"/>
      <c r="I50" s="355"/>
      <c r="J50" s="125" t="s">
        <v>278</v>
      </c>
      <c r="K50" s="125" t="s">
        <v>279</v>
      </c>
      <c r="L50" s="125" t="s">
        <v>243</v>
      </c>
      <c r="M50" s="129">
        <v>838</v>
      </c>
      <c r="N50" s="355"/>
      <c r="O50" s="355"/>
      <c r="P50" s="343"/>
      <c r="Q50" s="343"/>
      <c r="R50" s="343"/>
      <c r="S50" s="361"/>
      <c r="T50" s="358"/>
      <c r="U50" s="358"/>
      <c r="V50" s="358"/>
      <c r="W50" s="355"/>
      <c r="X50" s="355"/>
      <c r="Y50" s="355"/>
      <c r="Z50" s="355"/>
      <c r="AA50" s="343"/>
      <c r="AB50" s="358"/>
      <c r="AC50" s="343"/>
      <c r="AD50" s="343"/>
      <c r="AE50" s="343"/>
      <c r="AF50" s="358"/>
      <c r="AG50" s="343"/>
      <c r="AH50" s="349"/>
      <c r="AI50" s="349"/>
      <c r="AJ50" s="392"/>
      <c r="AK50" s="307"/>
      <c r="AL50" s="307"/>
    </row>
    <row r="51" spans="1:38" ht="53.1" customHeight="1" x14ac:dyDescent="0.25">
      <c r="A51" s="1"/>
      <c r="B51" s="343"/>
      <c r="C51" s="390"/>
      <c r="D51" s="356"/>
      <c r="E51" s="356"/>
      <c r="F51" s="356"/>
      <c r="G51" s="356"/>
      <c r="H51" s="356"/>
      <c r="I51" s="356"/>
      <c r="J51" s="125" t="s">
        <v>284</v>
      </c>
      <c r="K51" s="125" t="s">
        <v>285</v>
      </c>
      <c r="L51" s="125" t="s">
        <v>286</v>
      </c>
      <c r="M51" s="129">
        <v>760</v>
      </c>
      <c r="N51" s="356"/>
      <c r="O51" s="356"/>
      <c r="P51" s="344"/>
      <c r="Q51" s="344"/>
      <c r="R51" s="344"/>
      <c r="S51" s="362"/>
      <c r="T51" s="358"/>
      <c r="U51" s="359"/>
      <c r="V51" s="359"/>
      <c r="W51" s="356"/>
      <c r="X51" s="356"/>
      <c r="Y51" s="356"/>
      <c r="Z51" s="356"/>
      <c r="AA51" s="344"/>
      <c r="AB51" s="359"/>
      <c r="AC51" s="344"/>
      <c r="AD51" s="344"/>
      <c r="AE51" s="344"/>
      <c r="AF51" s="359"/>
      <c r="AG51" s="344"/>
      <c r="AH51" s="349"/>
      <c r="AI51" s="349"/>
      <c r="AJ51" s="392"/>
      <c r="AK51" s="307"/>
      <c r="AL51" s="307"/>
    </row>
    <row r="52" spans="1:38" s="260" customFormat="1" ht="53.1" customHeight="1" x14ac:dyDescent="0.25">
      <c r="A52" s="259"/>
      <c r="B52" s="343"/>
      <c r="C52" s="388" t="s">
        <v>305</v>
      </c>
      <c r="D52" s="354" t="s">
        <v>263</v>
      </c>
      <c r="E52" s="354" t="s">
        <v>264</v>
      </c>
      <c r="F52" s="354" t="s">
        <v>305</v>
      </c>
      <c r="G52" s="354" t="s">
        <v>265</v>
      </c>
      <c r="H52" s="354" t="s">
        <v>83</v>
      </c>
      <c r="I52" s="354" t="s">
        <v>83</v>
      </c>
      <c r="J52" s="125" t="s">
        <v>266</v>
      </c>
      <c r="K52" s="125" t="s">
        <v>267</v>
      </c>
      <c r="L52" s="125" t="s">
        <v>268</v>
      </c>
      <c r="M52" s="125">
        <v>16.224</v>
      </c>
      <c r="N52" s="354" t="s">
        <v>269</v>
      </c>
      <c r="O52" s="354" t="s">
        <v>306</v>
      </c>
      <c r="P52" s="342" t="s">
        <v>173</v>
      </c>
      <c r="Q52" s="342" t="s">
        <v>89</v>
      </c>
      <c r="R52" s="342" t="s">
        <v>90</v>
      </c>
      <c r="S52" s="360" t="s">
        <v>174</v>
      </c>
      <c r="T52" s="358"/>
      <c r="U52" s="357">
        <v>2885352.72</v>
      </c>
      <c r="V52" s="357">
        <v>2885352.72</v>
      </c>
      <c r="W52" s="354" t="s">
        <v>175</v>
      </c>
      <c r="X52" s="354" t="s">
        <v>175</v>
      </c>
      <c r="Y52" s="354" t="s">
        <v>175</v>
      </c>
      <c r="Z52" s="354" t="s">
        <v>175</v>
      </c>
      <c r="AA52" s="342" t="s">
        <v>175</v>
      </c>
      <c r="AB52" s="357">
        <v>2902207.42</v>
      </c>
      <c r="AC52" s="342" t="s">
        <v>176</v>
      </c>
      <c r="AD52" s="342" t="s">
        <v>175</v>
      </c>
      <c r="AE52" s="342" t="s">
        <v>175</v>
      </c>
      <c r="AF52" s="357">
        <v>2885352.72</v>
      </c>
      <c r="AG52" s="342" t="s">
        <v>175</v>
      </c>
      <c r="AH52" s="349"/>
      <c r="AI52" s="349"/>
      <c r="AJ52" s="392"/>
      <c r="AK52" s="307"/>
      <c r="AL52" s="307"/>
    </row>
    <row r="53" spans="1:38" ht="53.1" customHeight="1" x14ac:dyDescent="0.25">
      <c r="A53" s="1"/>
      <c r="B53" s="343"/>
      <c r="C53" s="389"/>
      <c r="D53" s="355"/>
      <c r="E53" s="355"/>
      <c r="F53" s="355"/>
      <c r="G53" s="355"/>
      <c r="H53" s="355"/>
      <c r="I53" s="355"/>
      <c r="J53" s="125" t="s">
        <v>271</v>
      </c>
      <c r="K53" s="125" t="s">
        <v>272</v>
      </c>
      <c r="L53" s="125" t="s">
        <v>268</v>
      </c>
      <c r="M53" s="125">
        <v>20.152000000000001</v>
      </c>
      <c r="N53" s="355"/>
      <c r="O53" s="355"/>
      <c r="P53" s="343"/>
      <c r="Q53" s="343"/>
      <c r="R53" s="343"/>
      <c r="S53" s="361"/>
      <c r="T53" s="358"/>
      <c r="U53" s="358"/>
      <c r="V53" s="358"/>
      <c r="W53" s="355"/>
      <c r="X53" s="355"/>
      <c r="Y53" s="355"/>
      <c r="Z53" s="355"/>
      <c r="AA53" s="343"/>
      <c r="AB53" s="358"/>
      <c r="AC53" s="343"/>
      <c r="AD53" s="343"/>
      <c r="AE53" s="343"/>
      <c r="AF53" s="358"/>
      <c r="AG53" s="343"/>
      <c r="AH53" s="349"/>
      <c r="AI53" s="349"/>
      <c r="AJ53" s="392"/>
      <c r="AK53" s="307"/>
      <c r="AL53" s="307"/>
    </row>
    <row r="54" spans="1:38" ht="53.1" customHeight="1" x14ac:dyDescent="0.25">
      <c r="A54" s="1"/>
      <c r="B54" s="343"/>
      <c r="C54" s="389"/>
      <c r="D54" s="355"/>
      <c r="E54" s="355"/>
      <c r="F54" s="355"/>
      <c r="G54" s="355"/>
      <c r="H54" s="355"/>
      <c r="I54" s="355"/>
      <c r="J54" s="125" t="s">
        <v>273</v>
      </c>
      <c r="K54" s="125" t="s">
        <v>274</v>
      </c>
      <c r="L54" s="125" t="s">
        <v>275</v>
      </c>
      <c r="M54" s="129">
        <v>430</v>
      </c>
      <c r="N54" s="355"/>
      <c r="O54" s="355"/>
      <c r="P54" s="343"/>
      <c r="Q54" s="343"/>
      <c r="R54" s="343"/>
      <c r="S54" s="361"/>
      <c r="T54" s="358"/>
      <c r="U54" s="358"/>
      <c r="V54" s="358"/>
      <c r="W54" s="355"/>
      <c r="X54" s="355"/>
      <c r="Y54" s="355"/>
      <c r="Z54" s="355"/>
      <c r="AA54" s="343"/>
      <c r="AB54" s="358"/>
      <c r="AC54" s="343"/>
      <c r="AD54" s="343"/>
      <c r="AE54" s="343"/>
      <c r="AF54" s="358"/>
      <c r="AG54" s="343"/>
      <c r="AH54" s="349"/>
      <c r="AI54" s="349"/>
      <c r="AJ54" s="392"/>
      <c r="AK54" s="307"/>
      <c r="AL54" s="307"/>
    </row>
    <row r="55" spans="1:38" ht="53.1" customHeight="1" x14ac:dyDescent="0.25">
      <c r="A55" s="1"/>
      <c r="B55" s="343"/>
      <c r="C55" s="389"/>
      <c r="D55" s="355"/>
      <c r="E55" s="355"/>
      <c r="F55" s="355"/>
      <c r="G55" s="355"/>
      <c r="H55" s="355"/>
      <c r="I55" s="355"/>
      <c r="J55" s="125" t="s">
        <v>276</v>
      </c>
      <c r="K55" s="125" t="s">
        <v>277</v>
      </c>
      <c r="L55" s="125" t="s">
        <v>243</v>
      </c>
      <c r="M55" s="129">
        <v>785</v>
      </c>
      <c r="N55" s="355"/>
      <c r="O55" s="355"/>
      <c r="P55" s="343"/>
      <c r="Q55" s="343"/>
      <c r="R55" s="343"/>
      <c r="S55" s="361"/>
      <c r="T55" s="358"/>
      <c r="U55" s="358"/>
      <c r="V55" s="358"/>
      <c r="W55" s="355"/>
      <c r="X55" s="355"/>
      <c r="Y55" s="355"/>
      <c r="Z55" s="355"/>
      <c r="AA55" s="343"/>
      <c r="AB55" s="358"/>
      <c r="AC55" s="343"/>
      <c r="AD55" s="343"/>
      <c r="AE55" s="343"/>
      <c r="AF55" s="358"/>
      <c r="AG55" s="343"/>
      <c r="AH55" s="349"/>
      <c r="AI55" s="349"/>
      <c r="AJ55" s="392"/>
      <c r="AK55" s="307"/>
      <c r="AL55" s="307"/>
    </row>
    <row r="56" spans="1:38" ht="53.1" customHeight="1" x14ac:dyDescent="0.25">
      <c r="A56" s="1"/>
      <c r="B56" s="344"/>
      <c r="C56" s="390"/>
      <c r="D56" s="356"/>
      <c r="E56" s="356"/>
      <c r="F56" s="356"/>
      <c r="G56" s="356"/>
      <c r="H56" s="356"/>
      <c r="I56" s="356"/>
      <c r="J56" s="125" t="s">
        <v>278</v>
      </c>
      <c r="K56" s="125" t="s">
        <v>279</v>
      </c>
      <c r="L56" s="125" t="s">
        <v>243</v>
      </c>
      <c r="M56" s="129">
        <v>786</v>
      </c>
      <c r="N56" s="356"/>
      <c r="O56" s="356"/>
      <c r="P56" s="344"/>
      <c r="Q56" s="344"/>
      <c r="R56" s="344"/>
      <c r="S56" s="362"/>
      <c r="T56" s="359"/>
      <c r="U56" s="359"/>
      <c r="V56" s="359"/>
      <c r="W56" s="356"/>
      <c r="X56" s="356"/>
      <c r="Y56" s="356"/>
      <c r="Z56" s="356"/>
      <c r="AA56" s="344"/>
      <c r="AB56" s="359"/>
      <c r="AC56" s="344"/>
      <c r="AD56" s="344"/>
      <c r="AE56" s="344"/>
      <c r="AF56" s="359"/>
      <c r="AG56" s="344"/>
      <c r="AH56" s="350"/>
      <c r="AI56" s="350"/>
      <c r="AJ56" s="393"/>
      <c r="AK56" s="307"/>
      <c r="AL56" s="307"/>
    </row>
    <row r="57" spans="1:38" ht="63.75" x14ac:dyDescent="0.25">
      <c r="A57" s="1"/>
      <c r="B57" s="339" t="s">
        <v>381</v>
      </c>
      <c r="C57" s="339" t="s">
        <v>382</v>
      </c>
      <c r="D57" s="320" t="s">
        <v>383</v>
      </c>
      <c r="E57" s="320" t="s">
        <v>384</v>
      </c>
      <c r="F57" s="323" t="s">
        <v>382</v>
      </c>
      <c r="G57" s="320" t="s">
        <v>385</v>
      </c>
      <c r="H57" s="320" t="s">
        <v>83</v>
      </c>
      <c r="I57" s="320" t="s">
        <v>83</v>
      </c>
      <c r="J57" s="149" t="s">
        <v>386</v>
      </c>
      <c r="K57" s="149" t="s">
        <v>387</v>
      </c>
      <c r="L57" s="149" t="s">
        <v>388</v>
      </c>
      <c r="M57" s="150">
        <v>787154</v>
      </c>
      <c r="N57" s="320" t="s">
        <v>86</v>
      </c>
      <c r="O57" s="320" t="s">
        <v>105</v>
      </c>
      <c r="P57" s="308" t="s">
        <v>173</v>
      </c>
      <c r="Q57" s="308" t="s">
        <v>89</v>
      </c>
      <c r="R57" s="308" t="s">
        <v>90</v>
      </c>
      <c r="S57" s="330" t="s">
        <v>174</v>
      </c>
      <c r="T57" s="311">
        <v>759577</v>
      </c>
      <c r="U57" s="311">
        <v>759577</v>
      </c>
      <c r="V57" s="311">
        <v>759577</v>
      </c>
      <c r="W57" s="320" t="s">
        <v>175</v>
      </c>
      <c r="X57" s="320" t="s">
        <v>175</v>
      </c>
      <c r="Y57" s="320" t="s">
        <v>175</v>
      </c>
      <c r="Z57" s="320" t="s">
        <v>175</v>
      </c>
      <c r="AA57" s="323" t="s">
        <v>175</v>
      </c>
      <c r="AB57" s="311">
        <v>134043</v>
      </c>
      <c r="AC57" s="308" t="s">
        <v>176</v>
      </c>
      <c r="AD57" s="308" t="s">
        <v>175</v>
      </c>
      <c r="AE57" s="308" t="s">
        <v>175</v>
      </c>
      <c r="AF57" s="311">
        <v>759577</v>
      </c>
      <c r="AG57" s="308" t="s">
        <v>175</v>
      </c>
      <c r="AH57" s="314" t="s">
        <v>168</v>
      </c>
      <c r="AI57" s="314" t="s">
        <v>283</v>
      </c>
      <c r="AJ57" s="317">
        <v>45532</v>
      </c>
      <c r="AK57" s="307" t="s">
        <v>757</v>
      </c>
      <c r="AL57" s="307" t="s">
        <v>175</v>
      </c>
    </row>
    <row r="58" spans="1:38" ht="51" x14ac:dyDescent="0.25">
      <c r="A58" s="1"/>
      <c r="B58" s="340"/>
      <c r="C58" s="340"/>
      <c r="D58" s="321"/>
      <c r="E58" s="321"/>
      <c r="F58" s="324"/>
      <c r="G58" s="321"/>
      <c r="H58" s="321"/>
      <c r="I58" s="321"/>
      <c r="J58" s="149" t="s">
        <v>389</v>
      </c>
      <c r="K58" s="149" t="s">
        <v>390</v>
      </c>
      <c r="L58" s="149" t="s">
        <v>391</v>
      </c>
      <c r="M58" s="149">
        <v>871</v>
      </c>
      <c r="N58" s="321"/>
      <c r="O58" s="321"/>
      <c r="P58" s="309"/>
      <c r="Q58" s="309"/>
      <c r="R58" s="309"/>
      <c r="S58" s="331"/>
      <c r="T58" s="312"/>
      <c r="U58" s="312"/>
      <c r="V58" s="312"/>
      <c r="W58" s="321"/>
      <c r="X58" s="321"/>
      <c r="Y58" s="321"/>
      <c r="Z58" s="321"/>
      <c r="AA58" s="324"/>
      <c r="AB58" s="312"/>
      <c r="AC58" s="309"/>
      <c r="AD58" s="309"/>
      <c r="AE58" s="309"/>
      <c r="AF58" s="312"/>
      <c r="AG58" s="309"/>
      <c r="AH58" s="315"/>
      <c r="AI58" s="315"/>
      <c r="AJ58" s="318"/>
      <c r="AK58" s="307"/>
      <c r="AL58" s="307"/>
    </row>
    <row r="59" spans="1:38" ht="89.25" x14ac:dyDescent="0.25">
      <c r="A59" s="1"/>
      <c r="B59" s="341"/>
      <c r="C59" s="341"/>
      <c r="D59" s="322"/>
      <c r="E59" s="322"/>
      <c r="F59" s="325"/>
      <c r="G59" s="322"/>
      <c r="H59" s="322"/>
      <c r="I59" s="322"/>
      <c r="J59" s="149" t="s">
        <v>392</v>
      </c>
      <c r="K59" s="149" t="s">
        <v>393</v>
      </c>
      <c r="L59" s="149" t="s">
        <v>97</v>
      </c>
      <c r="M59" s="149">
        <v>1</v>
      </c>
      <c r="N59" s="322"/>
      <c r="O59" s="322"/>
      <c r="P59" s="310"/>
      <c r="Q59" s="310"/>
      <c r="R59" s="310"/>
      <c r="S59" s="332"/>
      <c r="T59" s="313"/>
      <c r="U59" s="313"/>
      <c r="V59" s="313"/>
      <c r="W59" s="322"/>
      <c r="X59" s="322"/>
      <c r="Y59" s="322"/>
      <c r="Z59" s="322"/>
      <c r="AA59" s="325"/>
      <c r="AB59" s="313"/>
      <c r="AC59" s="310"/>
      <c r="AD59" s="310"/>
      <c r="AE59" s="310"/>
      <c r="AF59" s="313"/>
      <c r="AG59" s="310"/>
      <c r="AH59" s="316"/>
      <c r="AI59" s="316"/>
      <c r="AJ59" s="318"/>
      <c r="AK59" s="307"/>
      <c r="AL59" s="307"/>
    </row>
    <row r="60" spans="1:38" ht="63.75" x14ac:dyDescent="0.25">
      <c r="A60" s="1"/>
      <c r="B60" s="323" t="s">
        <v>394</v>
      </c>
      <c r="C60" s="320" t="s">
        <v>395</v>
      </c>
      <c r="D60" s="320" t="s">
        <v>383</v>
      </c>
      <c r="E60" s="320" t="s">
        <v>384</v>
      </c>
      <c r="F60" s="320" t="s">
        <v>395</v>
      </c>
      <c r="G60" s="320" t="s">
        <v>385</v>
      </c>
      <c r="H60" s="320" t="s">
        <v>83</v>
      </c>
      <c r="I60" s="320" t="s">
        <v>83</v>
      </c>
      <c r="J60" s="149" t="s">
        <v>386</v>
      </c>
      <c r="K60" s="149" t="s">
        <v>387</v>
      </c>
      <c r="L60" s="149" t="s">
        <v>388</v>
      </c>
      <c r="M60" s="150">
        <v>80000</v>
      </c>
      <c r="N60" s="320" t="s">
        <v>86</v>
      </c>
      <c r="O60" s="320" t="s">
        <v>102</v>
      </c>
      <c r="P60" s="308" t="s">
        <v>173</v>
      </c>
      <c r="Q60" s="308" t="s">
        <v>89</v>
      </c>
      <c r="R60" s="308" t="s">
        <v>90</v>
      </c>
      <c r="S60" s="330" t="s">
        <v>174</v>
      </c>
      <c r="T60" s="311">
        <v>81855</v>
      </c>
      <c r="U60" s="311">
        <v>81855</v>
      </c>
      <c r="V60" s="311">
        <v>81855</v>
      </c>
      <c r="W60" s="320" t="s">
        <v>175</v>
      </c>
      <c r="X60" s="320" t="s">
        <v>175</v>
      </c>
      <c r="Y60" s="320" t="s">
        <v>175</v>
      </c>
      <c r="Z60" s="320" t="s">
        <v>175</v>
      </c>
      <c r="AA60" s="323" t="s">
        <v>175</v>
      </c>
      <c r="AB60" s="311">
        <v>14445</v>
      </c>
      <c r="AC60" s="308" t="s">
        <v>176</v>
      </c>
      <c r="AD60" s="308" t="s">
        <v>175</v>
      </c>
      <c r="AE60" s="308" t="s">
        <v>175</v>
      </c>
      <c r="AF60" s="311">
        <v>81855</v>
      </c>
      <c r="AG60" s="308" t="s">
        <v>175</v>
      </c>
      <c r="AH60" s="314" t="s">
        <v>396</v>
      </c>
      <c r="AI60" s="314" t="s">
        <v>307</v>
      </c>
      <c r="AJ60" s="382"/>
      <c r="AK60" s="307" t="s">
        <v>757</v>
      </c>
      <c r="AL60" s="326">
        <v>45555</v>
      </c>
    </row>
    <row r="61" spans="1:38" ht="51" x14ac:dyDescent="0.25">
      <c r="A61" s="1"/>
      <c r="B61" s="324"/>
      <c r="C61" s="321"/>
      <c r="D61" s="321"/>
      <c r="E61" s="321"/>
      <c r="F61" s="321"/>
      <c r="G61" s="321"/>
      <c r="H61" s="321"/>
      <c r="I61" s="321"/>
      <c r="J61" s="149" t="s">
        <v>389</v>
      </c>
      <c r="K61" s="149" t="s">
        <v>390</v>
      </c>
      <c r="L61" s="149" t="s">
        <v>391</v>
      </c>
      <c r="M61" s="151">
        <v>60</v>
      </c>
      <c r="N61" s="321"/>
      <c r="O61" s="321"/>
      <c r="P61" s="309"/>
      <c r="Q61" s="309"/>
      <c r="R61" s="309"/>
      <c r="S61" s="331"/>
      <c r="T61" s="312"/>
      <c r="U61" s="312"/>
      <c r="V61" s="312"/>
      <c r="W61" s="321"/>
      <c r="X61" s="321"/>
      <c r="Y61" s="321"/>
      <c r="Z61" s="321"/>
      <c r="AA61" s="324"/>
      <c r="AB61" s="312"/>
      <c r="AC61" s="309"/>
      <c r="AD61" s="309"/>
      <c r="AE61" s="309"/>
      <c r="AF61" s="312"/>
      <c r="AG61" s="309"/>
      <c r="AH61" s="315"/>
      <c r="AI61" s="315"/>
      <c r="AJ61" s="383"/>
      <c r="AK61" s="307"/>
      <c r="AL61" s="307"/>
    </row>
    <row r="62" spans="1:38" ht="89.25" x14ac:dyDescent="0.25">
      <c r="A62" s="1"/>
      <c r="B62" s="325"/>
      <c r="C62" s="322"/>
      <c r="D62" s="322"/>
      <c r="E62" s="322"/>
      <c r="F62" s="322"/>
      <c r="G62" s="322"/>
      <c r="H62" s="322"/>
      <c r="I62" s="322"/>
      <c r="J62" s="149" t="s">
        <v>392</v>
      </c>
      <c r="K62" s="149" t="s">
        <v>393</v>
      </c>
      <c r="L62" s="149" t="s">
        <v>97</v>
      </c>
      <c r="M62" s="149">
        <v>1</v>
      </c>
      <c r="N62" s="322"/>
      <c r="O62" s="322"/>
      <c r="P62" s="310"/>
      <c r="Q62" s="310"/>
      <c r="R62" s="310"/>
      <c r="S62" s="332"/>
      <c r="T62" s="313"/>
      <c r="U62" s="313"/>
      <c r="V62" s="313"/>
      <c r="W62" s="322"/>
      <c r="X62" s="322"/>
      <c r="Y62" s="322"/>
      <c r="Z62" s="322"/>
      <c r="AA62" s="325"/>
      <c r="AB62" s="313"/>
      <c r="AC62" s="310"/>
      <c r="AD62" s="310"/>
      <c r="AE62" s="310"/>
      <c r="AF62" s="313"/>
      <c r="AG62" s="310"/>
      <c r="AH62" s="316"/>
      <c r="AI62" s="316"/>
      <c r="AJ62" s="384"/>
      <c r="AK62" s="307"/>
      <c r="AL62" s="307"/>
    </row>
    <row r="63" spans="1:38" ht="63.75" x14ac:dyDescent="0.25">
      <c r="A63" s="1"/>
      <c r="B63" s="308" t="s">
        <v>397</v>
      </c>
      <c r="C63" s="320" t="s">
        <v>398</v>
      </c>
      <c r="D63" s="320" t="s">
        <v>383</v>
      </c>
      <c r="E63" s="320" t="s">
        <v>384</v>
      </c>
      <c r="F63" s="320" t="s">
        <v>398</v>
      </c>
      <c r="G63" s="320" t="s">
        <v>385</v>
      </c>
      <c r="H63" s="320" t="s">
        <v>83</v>
      </c>
      <c r="I63" s="320" t="s">
        <v>83</v>
      </c>
      <c r="J63" s="149" t="s">
        <v>386</v>
      </c>
      <c r="K63" s="149" t="s">
        <v>387</v>
      </c>
      <c r="L63" s="149" t="s">
        <v>388</v>
      </c>
      <c r="M63" s="150">
        <v>860000</v>
      </c>
      <c r="N63" s="320" t="s">
        <v>269</v>
      </c>
      <c r="O63" s="320" t="s">
        <v>399</v>
      </c>
      <c r="P63" s="308" t="s">
        <v>173</v>
      </c>
      <c r="Q63" s="308" t="s">
        <v>89</v>
      </c>
      <c r="R63" s="308" t="s">
        <v>90</v>
      </c>
      <c r="S63" s="330" t="s">
        <v>174</v>
      </c>
      <c r="T63" s="311">
        <v>765000</v>
      </c>
      <c r="U63" s="311">
        <v>765000</v>
      </c>
      <c r="V63" s="311">
        <v>765000</v>
      </c>
      <c r="W63" s="320" t="s">
        <v>175</v>
      </c>
      <c r="X63" s="320" t="s">
        <v>175</v>
      </c>
      <c r="Y63" s="320" t="s">
        <v>175</v>
      </c>
      <c r="Z63" s="320" t="s">
        <v>175</v>
      </c>
      <c r="AA63" s="323" t="s">
        <v>175</v>
      </c>
      <c r="AB63" s="311">
        <v>135000</v>
      </c>
      <c r="AC63" s="308" t="s">
        <v>176</v>
      </c>
      <c r="AD63" s="308" t="s">
        <v>175</v>
      </c>
      <c r="AE63" s="308" t="s">
        <v>175</v>
      </c>
      <c r="AF63" s="311">
        <v>765000</v>
      </c>
      <c r="AG63" s="308" t="s">
        <v>175</v>
      </c>
      <c r="AH63" s="385" t="s">
        <v>313</v>
      </c>
      <c r="AI63" s="385" t="s">
        <v>431</v>
      </c>
      <c r="AJ63" s="317">
        <v>45427</v>
      </c>
      <c r="AK63" s="307" t="s">
        <v>757</v>
      </c>
      <c r="AL63" s="307" t="s">
        <v>175</v>
      </c>
    </row>
    <row r="64" spans="1:38" ht="51" x14ac:dyDescent="0.25">
      <c r="A64" s="1"/>
      <c r="B64" s="309"/>
      <c r="C64" s="321"/>
      <c r="D64" s="321"/>
      <c r="E64" s="321"/>
      <c r="F64" s="321"/>
      <c r="G64" s="321"/>
      <c r="H64" s="321"/>
      <c r="I64" s="321"/>
      <c r="J64" s="149" t="s">
        <v>389</v>
      </c>
      <c r="K64" s="149" t="s">
        <v>390</v>
      </c>
      <c r="L64" s="149" t="s">
        <v>391</v>
      </c>
      <c r="M64" s="151">
        <v>200</v>
      </c>
      <c r="N64" s="321"/>
      <c r="O64" s="321"/>
      <c r="P64" s="309"/>
      <c r="Q64" s="309"/>
      <c r="R64" s="309"/>
      <c r="S64" s="331"/>
      <c r="T64" s="312"/>
      <c r="U64" s="312"/>
      <c r="V64" s="312"/>
      <c r="W64" s="321"/>
      <c r="X64" s="321"/>
      <c r="Y64" s="321"/>
      <c r="Z64" s="321"/>
      <c r="AA64" s="324"/>
      <c r="AB64" s="312"/>
      <c r="AC64" s="309"/>
      <c r="AD64" s="309"/>
      <c r="AE64" s="309"/>
      <c r="AF64" s="312"/>
      <c r="AG64" s="309"/>
      <c r="AH64" s="386"/>
      <c r="AI64" s="386"/>
      <c r="AJ64" s="318"/>
      <c r="AK64" s="307"/>
      <c r="AL64" s="307"/>
    </row>
    <row r="65" spans="1:38" ht="89.25" x14ac:dyDescent="0.25">
      <c r="A65" s="1"/>
      <c r="B65" s="310"/>
      <c r="C65" s="322"/>
      <c r="D65" s="322"/>
      <c r="E65" s="322"/>
      <c r="F65" s="322"/>
      <c r="G65" s="322"/>
      <c r="H65" s="322"/>
      <c r="I65" s="322"/>
      <c r="J65" s="149" t="s">
        <v>392</v>
      </c>
      <c r="K65" s="149" t="s">
        <v>393</v>
      </c>
      <c r="L65" s="149" t="s">
        <v>97</v>
      </c>
      <c r="M65" s="149">
        <v>1</v>
      </c>
      <c r="N65" s="322"/>
      <c r="O65" s="322"/>
      <c r="P65" s="310"/>
      <c r="Q65" s="310"/>
      <c r="R65" s="310"/>
      <c r="S65" s="332"/>
      <c r="T65" s="313"/>
      <c r="U65" s="313"/>
      <c r="V65" s="313"/>
      <c r="W65" s="322"/>
      <c r="X65" s="322"/>
      <c r="Y65" s="322"/>
      <c r="Z65" s="322"/>
      <c r="AA65" s="325"/>
      <c r="AB65" s="313"/>
      <c r="AC65" s="310"/>
      <c r="AD65" s="310"/>
      <c r="AE65" s="310"/>
      <c r="AF65" s="313"/>
      <c r="AG65" s="310"/>
      <c r="AH65" s="387"/>
      <c r="AI65" s="387"/>
      <c r="AJ65" s="319"/>
      <c r="AK65" s="307"/>
      <c r="AL65" s="307"/>
    </row>
    <row r="66" spans="1:38" ht="63.75" x14ac:dyDescent="0.25">
      <c r="A66" s="1"/>
      <c r="B66" s="323" t="s">
        <v>400</v>
      </c>
      <c r="C66" s="320" t="s">
        <v>401</v>
      </c>
      <c r="D66" s="320" t="s">
        <v>383</v>
      </c>
      <c r="E66" s="320" t="s">
        <v>384</v>
      </c>
      <c r="F66" s="320" t="s">
        <v>401</v>
      </c>
      <c r="G66" s="320" t="s">
        <v>385</v>
      </c>
      <c r="H66" s="320" t="s">
        <v>83</v>
      </c>
      <c r="I66" s="320" t="s">
        <v>83</v>
      </c>
      <c r="J66" s="149" t="s">
        <v>386</v>
      </c>
      <c r="K66" s="149" t="s">
        <v>387</v>
      </c>
      <c r="L66" s="149" t="s">
        <v>388</v>
      </c>
      <c r="M66" s="150">
        <v>928300</v>
      </c>
      <c r="N66" s="320" t="s">
        <v>86</v>
      </c>
      <c r="O66" s="320" t="s">
        <v>111</v>
      </c>
      <c r="P66" s="308" t="s">
        <v>173</v>
      </c>
      <c r="Q66" s="308" t="s">
        <v>89</v>
      </c>
      <c r="R66" s="308" t="s">
        <v>90</v>
      </c>
      <c r="S66" s="330" t="s">
        <v>174</v>
      </c>
      <c r="T66" s="311">
        <v>833000</v>
      </c>
      <c r="U66" s="311">
        <v>833000</v>
      </c>
      <c r="V66" s="311">
        <v>833000</v>
      </c>
      <c r="W66" s="320" t="s">
        <v>175</v>
      </c>
      <c r="X66" s="320" t="s">
        <v>175</v>
      </c>
      <c r="Y66" s="320" t="s">
        <v>175</v>
      </c>
      <c r="Z66" s="320" t="s">
        <v>175</v>
      </c>
      <c r="AA66" s="323" t="s">
        <v>175</v>
      </c>
      <c r="AB66" s="311">
        <v>147000</v>
      </c>
      <c r="AC66" s="308" t="s">
        <v>176</v>
      </c>
      <c r="AD66" s="308" t="s">
        <v>175</v>
      </c>
      <c r="AE66" s="308" t="s">
        <v>175</v>
      </c>
      <c r="AF66" s="311">
        <v>833000</v>
      </c>
      <c r="AG66" s="308" t="s">
        <v>175</v>
      </c>
      <c r="AH66" s="314" t="s">
        <v>295</v>
      </c>
      <c r="AI66" s="314" t="s">
        <v>296</v>
      </c>
      <c r="AJ66" s="382"/>
      <c r="AK66" s="307" t="s">
        <v>757</v>
      </c>
      <c r="AL66" s="326">
        <v>45555</v>
      </c>
    </row>
    <row r="67" spans="1:38" ht="51" x14ac:dyDescent="0.25">
      <c r="A67" s="1"/>
      <c r="B67" s="324"/>
      <c r="C67" s="321"/>
      <c r="D67" s="321"/>
      <c r="E67" s="321"/>
      <c r="F67" s="321"/>
      <c r="G67" s="321"/>
      <c r="H67" s="321"/>
      <c r="I67" s="321"/>
      <c r="J67" s="149" t="s">
        <v>389</v>
      </c>
      <c r="K67" s="149" t="s">
        <v>390</v>
      </c>
      <c r="L67" s="149" t="s">
        <v>391</v>
      </c>
      <c r="M67" s="151">
        <v>450</v>
      </c>
      <c r="N67" s="321"/>
      <c r="O67" s="321"/>
      <c r="P67" s="309"/>
      <c r="Q67" s="309"/>
      <c r="R67" s="309"/>
      <c r="S67" s="331"/>
      <c r="T67" s="312"/>
      <c r="U67" s="312"/>
      <c r="V67" s="312"/>
      <c r="W67" s="321"/>
      <c r="X67" s="321"/>
      <c r="Y67" s="321"/>
      <c r="Z67" s="321"/>
      <c r="AA67" s="324"/>
      <c r="AB67" s="312"/>
      <c r="AC67" s="309"/>
      <c r="AD67" s="309"/>
      <c r="AE67" s="309"/>
      <c r="AF67" s="312"/>
      <c r="AG67" s="309"/>
      <c r="AH67" s="315"/>
      <c r="AI67" s="315"/>
      <c r="AJ67" s="383"/>
      <c r="AK67" s="307"/>
      <c r="AL67" s="307"/>
    </row>
    <row r="68" spans="1:38" ht="89.25" x14ac:dyDescent="0.25">
      <c r="A68" s="1"/>
      <c r="B68" s="325"/>
      <c r="C68" s="322"/>
      <c r="D68" s="322"/>
      <c r="E68" s="322"/>
      <c r="F68" s="322"/>
      <c r="G68" s="322"/>
      <c r="H68" s="322"/>
      <c r="I68" s="322"/>
      <c r="J68" s="149" t="s">
        <v>392</v>
      </c>
      <c r="K68" s="149" t="s">
        <v>393</v>
      </c>
      <c r="L68" s="149" t="s">
        <v>97</v>
      </c>
      <c r="M68" s="149">
        <v>1</v>
      </c>
      <c r="N68" s="322"/>
      <c r="O68" s="322"/>
      <c r="P68" s="310"/>
      <c r="Q68" s="310"/>
      <c r="R68" s="310"/>
      <c r="S68" s="332"/>
      <c r="T68" s="313"/>
      <c r="U68" s="313"/>
      <c r="V68" s="313"/>
      <c r="W68" s="322"/>
      <c r="X68" s="322"/>
      <c r="Y68" s="322"/>
      <c r="Z68" s="322"/>
      <c r="AA68" s="325"/>
      <c r="AB68" s="313"/>
      <c r="AC68" s="310"/>
      <c r="AD68" s="310"/>
      <c r="AE68" s="310"/>
      <c r="AF68" s="313"/>
      <c r="AG68" s="310"/>
      <c r="AH68" s="316"/>
      <c r="AI68" s="316"/>
      <c r="AJ68" s="384"/>
      <c r="AK68" s="307"/>
      <c r="AL68" s="307"/>
    </row>
    <row r="69" spans="1:38" ht="63.75" x14ac:dyDescent="0.25">
      <c r="A69" s="1"/>
      <c r="B69" s="323" t="s">
        <v>402</v>
      </c>
      <c r="C69" s="320" t="s">
        <v>403</v>
      </c>
      <c r="D69" s="320" t="s">
        <v>383</v>
      </c>
      <c r="E69" s="320" t="s">
        <v>384</v>
      </c>
      <c r="F69" s="320" t="s">
        <v>403</v>
      </c>
      <c r="G69" s="320" t="s">
        <v>385</v>
      </c>
      <c r="H69" s="320" t="s">
        <v>83</v>
      </c>
      <c r="I69" s="320" t="s">
        <v>83</v>
      </c>
      <c r="J69" s="149" t="s">
        <v>386</v>
      </c>
      <c r="K69" s="149" t="s">
        <v>387</v>
      </c>
      <c r="L69" s="149" t="s">
        <v>388</v>
      </c>
      <c r="M69" s="150">
        <v>92517</v>
      </c>
      <c r="N69" s="320" t="s">
        <v>86</v>
      </c>
      <c r="O69" s="320" t="s">
        <v>123</v>
      </c>
      <c r="P69" s="308" t="s">
        <v>173</v>
      </c>
      <c r="Q69" s="308" t="s">
        <v>89</v>
      </c>
      <c r="R69" s="308" t="s">
        <v>90</v>
      </c>
      <c r="S69" s="330" t="s">
        <v>174</v>
      </c>
      <c r="T69" s="311">
        <v>80000</v>
      </c>
      <c r="U69" s="311">
        <v>80000</v>
      </c>
      <c r="V69" s="311">
        <v>80000</v>
      </c>
      <c r="W69" s="320" t="s">
        <v>175</v>
      </c>
      <c r="X69" s="320" t="s">
        <v>175</v>
      </c>
      <c r="Y69" s="320" t="s">
        <v>175</v>
      </c>
      <c r="Z69" s="320" t="s">
        <v>175</v>
      </c>
      <c r="AA69" s="323" t="s">
        <v>175</v>
      </c>
      <c r="AB69" s="311">
        <v>14117.65</v>
      </c>
      <c r="AC69" s="308" t="s">
        <v>176</v>
      </c>
      <c r="AD69" s="308" t="s">
        <v>175</v>
      </c>
      <c r="AE69" s="308" t="s">
        <v>175</v>
      </c>
      <c r="AF69" s="311">
        <v>80000</v>
      </c>
      <c r="AG69" s="308" t="s">
        <v>175</v>
      </c>
      <c r="AH69" s="314" t="s">
        <v>404</v>
      </c>
      <c r="AI69" s="314" t="s">
        <v>405</v>
      </c>
      <c r="AJ69" s="382"/>
      <c r="AK69" s="307" t="s">
        <v>757</v>
      </c>
      <c r="AL69" s="326">
        <v>45555</v>
      </c>
    </row>
    <row r="70" spans="1:38" ht="51" x14ac:dyDescent="0.25">
      <c r="A70" s="1"/>
      <c r="B70" s="324"/>
      <c r="C70" s="321"/>
      <c r="D70" s="321"/>
      <c r="E70" s="321"/>
      <c r="F70" s="321"/>
      <c r="G70" s="321"/>
      <c r="H70" s="321"/>
      <c r="I70" s="321"/>
      <c r="J70" s="149" t="s">
        <v>389</v>
      </c>
      <c r="K70" s="149" t="s">
        <v>390</v>
      </c>
      <c r="L70" s="149" t="s">
        <v>391</v>
      </c>
      <c r="M70" s="151">
        <v>250</v>
      </c>
      <c r="N70" s="321"/>
      <c r="O70" s="321"/>
      <c r="P70" s="309"/>
      <c r="Q70" s="309"/>
      <c r="R70" s="309"/>
      <c r="S70" s="331"/>
      <c r="T70" s="312"/>
      <c r="U70" s="312"/>
      <c r="V70" s="312"/>
      <c r="W70" s="321"/>
      <c r="X70" s="321"/>
      <c r="Y70" s="321"/>
      <c r="Z70" s="321"/>
      <c r="AA70" s="324"/>
      <c r="AB70" s="312"/>
      <c r="AC70" s="309"/>
      <c r="AD70" s="309"/>
      <c r="AE70" s="309"/>
      <c r="AF70" s="312"/>
      <c r="AG70" s="309"/>
      <c r="AH70" s="315"/>
      <c r="AI70" s="315"/>
      <c r="AJ70" s="383"/>
      <c r="AK70" s="307"/>
      <c r="AL70" s="307"/>
    </row>
    <row r="71" spans="1:38" ht="89.25" x14ac:dyDescent="0.25">
      <c r="A71" s="1"/>
      <c r="B71" s="325"/>
      <c r="C71" s="322"/>
      <c r="D71" s="322"/>
      <c r="E71" s="322"/>
      <c r="F71" s="322"/>
      <c r="G71" s="322"/>
      <c r="H71" s="322"/>
      <c r="I71" s="322"/>
      <c r="J71" s="149" t="s">
        <v>392</v>
      </c>
      <c r="K71" s="149" t="s">
        <v>393</v>
      </c>
      <c r="L71" s="149" t="s">
        <v>97</v>
      </c>
      <c r="M71" s="149">
        <v>1</v>
      </c>
      <c r="N71" s="322"/>
      <c r="O71" s="322"/>
      <c r="P71" s="310"/>
      <c r="Q71" s="310"/>
      <c r="R71" s="310"/>
      <c r="S71" s="332"/>
      <c r="T71" s="313"/>
      <c r="U71" s="313"/>
      <c r="V71" s="313"/>
      <c r="W71" s="322"/>
      <c r="X71" s="322"/>
      <c r="Y71" s="322"/>
      <c r="Z71" s="322"/>
      <c r="AA71" s="325"/>
      <c r="AB71" s="313"/>
      <c r="AC71" s="310"/>
      <c r="AD71" s="310"/>
      <c r="AE71" s="310"/>
      <c r="AF71" s="313"/>
      <c r="AG71" s="310"/>
      <c r="AH71" s="316"/>
      <c r="AI71" s="316"/>
      <c r="AJ71" s="384"/>
      <c r="AK71" s="307"/>
      <c r="AL71" s="307"/>
    </row>
    <row r="72" spans="1:38" ht="76.5" x14ac:dyDescent="0.25">
      <c r="B72" s="381" t="s">
        <v>406</v>
      </c>
      <c r="C72" s="368" t="s">
        <v>407</v>
      </c>
      <c r="D72" s="368" t="s">
        <v>408</v>
      </c>
      <c r="E72" s="368" t="s">
        <v>409</v>
      </c>
      <c r="F72" s="368" t="s">
        <v>407</v>
      </c>
      <c r="G72" s="368" t="s">
        <v>378</v>
      </c>
      <c r="H72" s="368" t="s">
        <v>83</v>
      </c>
      <c r="I72" s="368" t="s">
        <v>83</v>
      </c>
      <c r="J72" s="152" t="s">
        <v>410</v>
      </c>
      <c r="K72" s="152" t="s">
        <v>411</v>
      </c>
      <c r="L72" s="152" t="s">
        <v>412</v>
      </c>
      <c r="M72" s="152">
        <v>1</v>
      </c>
      <c r="N72" s="368" t="s">
        <v>86</v>
      </c>
      <c r="O72" s="368" t="s">
        <v>413</v>
      </c>
      <c r="P72" s="368" t="s">
        <v>173</v>
      </c>
      <c r="Q72" s="368" t="s">
        <v>89</v>
      </c>
      <c r="R72" s="368" t="s">
        <v>90</v>
      </c>
      <c r="S72" s="368" t="s">
        <v>174</v>
      </c>
      <c r="T72" s="373">
        <v>155750</v>
      </c>
      <c r="U72" s="372">
        <v>155750</v>
      </c>
      <c r="V72" s="372">
        <v>155750</v>
      </c>
      <c r="W72" s="368" t="s">
        <v>175</v>
      </c>
      <c r="X72" s="368" t="s">
        <v>175</v>
      </c>
      <c r="Y72" s="368" t="s">
        <v>175</v>
      </c>
      <c r="Z72" s="368" t="s">
        <v>175</v>
      </c>
      <c r="AA72" s="368" t="s">
        <v>175</v>
      </c>
      <c r="AB72" s="377">
        <v>27485.3</v>
      </c>
      <c r="AC72" s="368" t="s">
        <v>176</v>
      </c>
      <c r="AD72" s="368" t="s">
        <v>175</v>
      </c>
      <c r="AE72" s="372" t="s">
        <v>175</v>
      </c>
      <c r="AF72" s="379">
        <v>155750</v>
      </c>
      <c r="AG72" s="368" t="s">
        <v>175</v>
      </c>
      <c r="AH72" s="375" t="s">
        <v>168</v>
      </c>
      <c r="AI72" s="375" t="s">
        <v>283</v>
      </c>
      <c r="AJ72" s="375" t="s">
        <v>758</v>
      </c>
      <c r="AK72" s="307" t="s">
        <v>757</v>
      </c>
      <c r="AL72" s="307" t="s">
        <v>175</v>
      </c>
    </row>
    <row r="73" spans="1:38" ht="89.25" x14ac:dyDescent="0.25">
      <c r="B73" s="374"/>
      <c r="C73" s="369"/>
      <c r="D73" s="369"/>
      <c r="E73" s="369"/>
      <c r="F73" s="369"/>
      <c r="G73" s="369"/>
      <c r="H73" s="369"/>
      <c r="I73" s="369"/>
      <c r="J73" s="153" t="s">
        <v>414</v>
      </c>
      <c r="K73" s="153" t="s">
        <v>415</v>
      </c>
      <c r="L73" s="153" t="s">
        <v>416</v>
      </c>
      <c r="M73" s="154">
        <v>1</v>
      </c>
      <c r="N73" s="369"/>
      <c r="O73" s="369"/>
      <c r="P73" s="369"/>
      <c r="Q73" s="369"/>
      <c r="R73" s="369"/>
      <c r="S73" s="369"/>
      <c r="T73" s="374"/>
      <c r="U73" s="369"/>
      <c r="V73" s="369"/>
      <c r="W73" s="369"/>
      <c r="X73" s="369"/>
      <c r="Y73" s="369"/>
      <c r="Z73" s="369"/>
      <c r="AA73" s="369"/>
      <c r="AB73" s="378"/>
      <c r="AC73" s="369"/>
      <c r="AD73" s="369"/>
      <c r="AE73" s="369"/>
      <c r="AF73" s="380"/>
      <c r="AG73" s="369"/>
      <c r="AH73" s="376"/>
      <c r="AI73" s="376"/>
      <c r="AJ73" s="376"/>
      <c r="AK73" s="307"/>
      <c r="AL73" s="307"/>
    </row>
    <row r="74" spans="1:38" ht="76.5" x14ac:dyDescent="0.25">
      <c r="B74" s="381" t="s">
        <v>417</v>
      </c>
      <c r="C74" s="368" t="s">
        <v>418</v>
      </c>
      <c r="D74" s="368" t="s">
        <v>419</v>
      </c>
      <c r="E74" s="368" t="s">
        <v>420</v>
      </c>
      <c r="F74" s="368" t="s">
        <v>418</v>
      </c>
      <c r="G74" s="368" t="s">
        <v>421</v>
      </c>
      <c r="H74" s="368" t="s">
        <v>83</v>
      </c>
      <c r="I74" s="368" t="s">
        <v>83</v>
      </c>
      <c r="J74" s="153" t="s">
        <v>422</v>
      </c>
      <c r="K74" s="153" t="s">
        <v>423</v>
      </c>
      <c r="L74" s="153" t="s">
        <v>243</v>
      </c>
      <c r="M74" s="154">
        <v>6800</v>
      </c>
      <c r="N74" s="368" t="s">
        <v>86</v>
      </c>
      <c r="O74" s="368" t="s">
        <v>424</v>
      </c>
      <c r="P74" s="368" t="s">
        <v>173</v>
      </c>
      <c r="Q74" s="368" t="s">
        <v>89</v>
      </c>
      <c r="R74" s="368" t="s">
        <v>90</v>
      </c>
      <c r="S74" s="368" t="s">
        <v>174</v>
      </c>
      <c r="T74" s="373">
        <v>2805000</v>
      </c>
      <c r="U74" s="372">
        <v>2805000</v>
      </c>
      <c r="V74" s="372">
        <v>2805000</v>
      </c>
      <c r="W74" s="368" t="s">
        <v>175</v>
      </c>
      <c r="X74" s="368" t="s">
        <v>175</v>
      </c>
      <c r="Y74" s="368" t="s">
        <v>175</v>
      </c>
      <c r="Z74" s="368" t="s">
        <v>175</v>
      </c>
      <c r="AA74" s="368" t="s">
        <v>175</v>
      </c>
      <c r="AB74" s="377">
        <v>495000</v>
      </c>
      <c r="AC74" s="368" t="s">
        <v>176</v>
      </c>
      <c r="AD74" s="368" t="s">
        <v>175</v>
      </c>
      <c r="AE74" s="372" t="s">
        <v>175</v>
      </c>
      <c r="AF74" s="379">
        <v>2805000</v>
      </c>
      <c r="AG74" s="368" t="s">
        <v>175</v>
      </c>
      <c r="AH74" s="375" t="s">
        <v>430</v>
      </c>
      <c r="AI74" s="375" t="s">
        <v>431</v>
      </c>
      <c r="AJ74" s="375"/>
      <c r="AK74" s="307" t="s">
        <v>759</v>
      </c>
      <c r="AL74" s="326">
        <v>45561</v>
      </c>
    </row>
    <row r="75" spans="1:38" ht="102" x14ac:dyDescent="0.25">
      <c r="B75" s="374"/>
      <c r="C75" s="369"/>
      <c r="D75" s="369"/>
      <c r="E75" s="369"/>
      <c r="F75" s="369"/>
      <c r="G75" s="369"/>
      <c r="H75" s="369"/>
      <c r="I75" s="369"/>
      <c r="J75" s="153" t="s">
        <v>425</v>
      </c>
      <c r="K75" s="153" t="s">
        <v>426</v>
      </c>
      <c r="L75" s="153" t="s">
        <v>380</v>
      </c>
      <c r="M75" s="154">
        <v>7</v>
      </c>
      <c r="N75" s="369"/>
      <c r="O75" s="369"/>
      <c r="P75" s="369"/>
      <c r="Q75" s="369"/>
      <c r="R75" s="369"/>
      <c r="S75" s="369"/>
      <c r="T75" s="374"/>
      <c r="U75" s="369"/>
      <c r="V75" s="369"/>
      <c r="W75" s="369"/>
      <c r="X75" s="369"/>
      <c r="Y75" s="369"/>
      <c r="Z75" s="369"/>
      <c r="AA75" s="369"/>
      <c r="AB75" s="378"/>
      <c r="AC75" s="369"/>
      <c r="AD75" s="369"/>
      <c r="AE75" s="369"/>
      <c r="AF75" s="380"/>
      <c r="AG75" s="369"/>
      <c r="AH75" s="376"/>
      <c r="AI75" s="376"/>
      <c r="AJ75" s="376"/>
      <c r="AK75" s="307"/>
      <c r="AL75" s="307"/>
    </row>
    <row r="76" spans="1:38" ht="76.5" x14ac:dyDescent="0.25">
      <c r="B76" s="381" t="s">
        <v>427</v>
      </c>
      <c r="C76" s="368" t="s">
        <v>428</v>
      </c>
      <c r="D76" s="368" t="s">
        <v>419</v>
      </c>
      <c r="E76" s="368" t="s">
        <v>420</v>
      </c>
      <c r="F76" s="368" t="s">
        <v>428</v>
      </c>
      <c r="G76" s="368" t="s">
        <v>421</v>
      </c>
      <c r="H76" s="368" t="s">
        <v>83</v>
      </c>
      <c r="I76" s="368" t="s">
        <v>83</v>
      </c>
      <c r="J76" s="153" t="s">
        <v>422</v>
      </c>
      <c r="K76" s="153" t="s">
        <v>423</v>
      </c>
      <c r="L76" s="153" t="s">
        <v>243</v>
      </c>
      <c r="M76" s="154">
        <v>8000</v>
      </c>
      <c r="N76" s="368" t="s">
        <v>86</v>
      </c>
      <c r="O76" s="368" t="s">
        <v>429</v>
      </c>
      <c r="P76" s="368" t="s">
        <v>173</v>
      </c>
      <c r="Q76" s="368" t="s">
        <v>89</v>
      </c>
      <c r="R76" s="368" t="s">
        <v>90</v>
      </c>
      <c r="S76" s="368" t="s">
        <v>174</v>
      </c>
      <c r="T76" s="373">
        <v>3421977</v>
      </c>
      <c r="U76" s="372">
        <v>3421977</v>
      </c>
      <c r="V76" s="372">
        <v>3421977</v>
      </c>
      <c r="W76" s="368" t="s">
        <v>175</v>
      </c>
      <c r="X76" s="368" t="s">
        <v>175</v>
      </c>
      <c r="Y76" s="368" t="s">
        <v>175</v>
      </c>
      <c r="Z76" s="368" t="s">
        <v>175</v>
      </c>
      <c r="AA76" s="368" t="s">
        <v>175</v>
      </c>
      <c r="AB76" s="377">
        <v>603879</v>
      </c>
      <c r="AC76" s="368" t="s">
        <v>176</v>
      </c>
      <c r="AD76" s="368" t="s">
        <v>175</v>
      </c>
      <c r="AE76" s="372" t="s">
        <v>175</v>
      </c>
      <c r="AF76" s="379">
        <v>3421977</v>
      </c>
      <c r="AG76" s="368" t="s">
        <v>175</v>
      </c>
      <c r="AH76" s="370" t="s">
        <v>760</v>
      </c>
      <c r="AI76" s="370" t="s">
        <v>761</v>
      </c>
      <c r="AJ76" s="375"/>
      <c r="AK76" s="307" t="s">
        <v>759</v>
      </c>
      <c r="AL76" s="326">
        <v>45561</v>
      </c>
    </row>
    <row r="77" spans="1:38" ht="107.45" customHeight="1" x14ac:dyDescent="0.25">
      <c r="B77" s="374"/>
      <c r="C77" s="369"/>
      <c r="D77" s="369"/>
      <c r="E77" s="369"/>
      <c r="F77" s="369"/>
      <c r="G77" s="369"/>
      <c r="H77" s="369"/>
      <c r="I77" s="369"/>
      <c r="J77" s="153" t="s">
        <v>425</v>
      </c>
      <c r="K77" s="153" t="s">
        <v>426</v>
      </c>
      <c r="L77" s="153" t="s">
        <v>380</v>
      </c>
      <c r="M77" s="154">
        <v>7</v>
      </c>
      <c r="N77" s="369"/>
      <c r="O77" s="369"/>
      <c r="P77" s="369"/>
      <c r="Q77" s="369"/>
      <c r="R77" s="369"/>
      <c r="S77" s="369"/>
      <c r="T77" s="374"/>
      <c r="U77" s="369"/>
      <c r="V77" s="369"/>
      <c r="W77" s="369"/>
      <c r="X77" s="369"/>
      <c r="Y77" s="369"/>
      <c r="Z77" s="369"/>
      <c r="AA77" s="369"/>
      <c r="AB77" s="378"/>
      <c r="AC77" s="369"/>
      <c r="AD77" s="369"/>
      <c r="AE77" s="369"/>
      <c r="AF77" s="380"/>
      <c r="AG77" s="369"/>
      <c r="AH77" s="371"/>
      <c r="AI77" s="371"/>
      <c r="AJ77" s="376"/>
      <c r="AK77" s="307"/>
      <c r="AL77" s="307"/>
    </row>
    <row r="78" spans="1:38" ht="107.45" customHeight="1" x14ac:dyDescent="0.25">
      <c r="B78" s="363" t="s">
        <v>364</v>
      </c>
      <c r="C78" s="354" t="s">
        <v>365</v>
      </c>
      <c r="D78" s="354" t="s">
        <v>263</v>
      </c>
      <c r="E78" s="354" t="s">
        <v>264</v>
      </c>
      <c r="F78" s="354" t="s">
        <v>365</v>
      </c>
      <c r="G78" s="354" t="s">
        <v>265</v>
      </c>
      <c r="H78" s="354" t="s">
        <v>83</v>
      </c>
      <c r="I78" s="354" t="s">
        <v>83</v>
      </c>
      <c r="J78" s="125" t="s">
        <v>276</v>
      </c>
      <c r="K78" s="125" t="s">
        <v>277</v>
      </c>
      <c r="L78" s="125" t="s">
        <v>243</v>
      </c>
      <c r="M78" s="129">
        <v>5000</v>
      </c>
      <c r="N78" s="354" t="s">
        <v>269</v>
      </c>
      <c r="O78" s="354" t="s">
        <v>366</v>
      </c>
      <c r="P78" s="342" t="s">
        <v>173</v>
      </c>
      <c r="Q78" s="342" t="s">
        <v>89</v>
      </c>
      <c r="R78" s="342" t="s">
        <v>90</v>
      </c>
      <c r="S78" s="360" t="s">
        <v>174</v>
      </c>
      <c r="T78" s="357">
        <v>2019500</v>
      </c>
      <c r="U78" s="357">
        <v>2019500</v>
      </c>
      <c r="V78" s="357">
        <v>2019500</v>
      </c>
      <c r="W78" s="354" t="s">
        <v>175</v>
      </c>
      <c r="X78" s="354" t="s">
        <v>175</v>
      </c>
      <c r="Y78" s="354" t="s">
        <v>175</v>
      </c>
      <c r="Z78" s="354" t="s">
        <v>175</v>
      </c>
      <c r="AA78" s="342" t="s">
        <v>175</v>
      </c>
      <c r="AB78" s="357">
        <v>2019500</v>
      </c>
      <c r="AC78" s="342" t="s">
        <v>176</v>
      </c>
      <c r="AD78" s="342" t="s">
        <v>175</v>
      </c>
      <c r="AE78" s="342" t="s">
        <v>175</v>
      </c>
      <c r="AF78" s="357">
        <v>2019500</v>
      </c>
      <c r="AG78" s="342" t="s">
        <v>175</v>
      </c>
      <c r="AH78" s="348" t="s">
        <v>283</v>
      </c>
      <c r="AI78" s="348" t="s">
        <v>367</v>
      </c>
      <c r="AJ78" s="366"/>
      <c r="AK78" s="307" t="s">
        <v>754</v>
      </c>
      <c r="AL78" s="326">
        <v>45561</v>
      </c>
    </row>
    <row r="79" spans="1:38" ht="107.45" customHeight="1" x14ac:dyDescent="0.25">
      <c r="B79" s="365"/>
      <c r="C79" s="356"/>
      <c r="D79" s="356"/>
      <c r="E79" s="356"/>
      <c r="F79" s="356"/>
      <c r="G79" s="356"/>
      <c r="H79" s="356"/>
      <c r="I79" s="356"/>
      <c r="J79" s="125" t="s">
        <v>284</v>
      </c>
      <c r="K79" s="125" t="s">
        <v>285</v>
      </c>
      <c r="L79" s="125" t="s">
        <v>286</v>
      </c>
      <c r="M79" s="125">
        <v>960</v>
      </c>
      <c r="N79" s="356"/>
      <c r="O79" s="356"/>
      <c r="P79" s="344"/>
      <c r="Q79" s="344"/>
      <c r="R79" s="344"/>
      <c r="S79" s="362"/>
      <c r="T79" s="359"/>
      <c r="U79" s="359"/>
      <c r="V79" s="359"/>
      <c r="W79" s="356"/>
      <c r="X79" s="356"/>
      <c r="Y79" s="356"/>
      <c r="Z79" s="356"/>
      <c r="AA79" s="344"/>
      <c r="AB79" s="359"/>
      <c r="AC79" s="344"/>
      <c r="AD79" s="344"/>
      <c r="AE79" s="344"/>
      <c r="AF79" s="359"/>
      <c r="AG79" s="344"/>
      <c r="AH79" s="350"/>
      <c r="AI79" s="350"/>
      <c r="AJ79" s="367"/>
      <c r="AK79" s="307"/>
      <c r="AL79" s="307"/>
    </row>
    <row r="80" spans="1:38" ht="107.45" customHeight="1" x14ac:dyDescent="0.25">
      <c r="B80" s="363" t="s">
        <v>368</v>
      </c>
      <c r="C80" s="354" t="s">
        <v>369</v>
      </c>
      <c r="D80" s="354" t="s">
        <v>263</v>
      </c>
      <c r="E80" s="354" t="s">
        <v>264</v>
      </c>
      <c r="F80" s="354" t="s">
        <v>369</v>
      </c>
      <c r="G80" s="354" t="s">
        <v>265</v>
      </c>
      <c r="H80" s="354" t="s">
        <v>83</v>
      </c>
      <c r="I80" s="354" t="s">
        <v>83</v>
      </c>
      <c r="J80" s="125" t="s">
        <v>266</v>
      </c>
      <c r="K80" s="125" t="s">
        <v>267</v>
      </c>
      <c r="L80" s="125" t="s">
        <v>268</v>
      </c>
      <c r="M80" s="125">
        <v>2.6</v>
      </c>
      <c r="N80" s="354" t="s">
        <v>269</v>
      </c>
      <c r="O80" s="354" t="s">
        <v>370</v>
      </c>
      <c r="P80" s="342" t="s">
        <v>173</v>
      </c>
      <c r="Q80" s="342" t="s">
        <v>89</v>
      </c>
      <c r="R80" s="342" t="s">
        <v>90</v>
      </c>
      <c r="S80" s="360" t="s">
        <v>174</v>
      </c>
      <c r="T80" s="357">
        <v>472760</v>
      </c>
      <c r="U80" s="357">
        <v>472760</v>
      </c>
      <c r="V80" s="357">
        <v>472760</v>
      </c>
      <c r="W80" s="354" t="s">
        <v>175</v>
      </c>
      <c r="X80" s="354" t="s">
        <v>175</v>
      </c>
      <c r="Y80" s="354" t="s">
        <v>175</v>
      </c>
      <c r="Z80" s="354" t="s">
        <v>175</v>
      </c>
      <c r="AA80" s="342" t="s">
        <v>175</v>
      </c>
      <c r="AB80" s="357">
        <v>472760</v>
      </c>
      <c r="AC80" s="342" t="s">
        <v>176</v>
      </c>
      <c r="AD80" s="342" t="s">
        <v>175</v>
      </c>
      <c r="AE80" s="342" t="s">
        <v>175</v>
      </c>
      <c r="AF80" s="345">
        <v>472760</v>
      </c>
      <c r="AG80" s="342" t="s">
        <v>175</v>
      </c>
      <c r="AH80" s="348" t="s">
        <v>260</v>
      </c>
      <c r="AI80" s="348" t="s">
        <v>178</v>
      </c>
      <c r="AJ80" s="351">
        <v>45485</v>
      </c>
      <c r="AK80" s="307" t="s">
        <v>754</v>
      </c>
      <c r="AL80" s="307" t="s">
        <v>175</v>
      </c>
    </row>
    <row r="81" spans="2:38" ht="107.45" customHeight="1" x14ac:dyDescent="0.25">
      <c r="B81" s="364"/>
      <c r="C81" s="355"/>
      <c r="D81" s="355"/>
      <c r="E81" s="355"/>
      <c r="F81" s="355"/>
      <c r="G81" s="355"/>
      <c r="H81" s="355"/>
      <c r="I81" s="355"/>
      <c r="J81" s="125" t="s">
        <v>271</v>
      </c>
      <c r="K81" s="125" t="s">
        <v>272</v>
      </c>
      <c r="L81" s="125" t="s">
        <v>268</v>
      </c>
      <c r="M81" s="125">
        <v>3.9</v>
      </c>
      <c r="N81" s="355"/>
      <c r="O81" s="355"/>
      <c r="P81" s="343"/>
      <c r="Q81" s="343"/>
      <c r="R81" s="343"/>
      <c r="S81" s="361"/>
      <c r="T81" s="358"/>
      <c r="U81" s="358"/>
      <c r="V81" s="358"/>
      <c r="W81" s="355"/>
      <c r="X81" s="355"/>
      <c r="Y81" s="355"/>
      <c r="Z81" s="355"/>
      <c r="AA81" s="343"/>
      <c r="AB81" s="358"/>
      <c r="AC81" s="343"/>
      <c r="AD81" s="343"/>
      <c r="AE81" s="343"/>
      <c r="AF81" s="346"/>
      <c r="AG81" s="343"/>
      <c r="AH81" s="349"/>
      <c r="AI81" s="349"/>
      <c r="AJ81" s="352"/>
      <c r="AK81" s="307"/>
      <c r="AL81" s="307"/>
    </row>
    <row r="82" spans="2:38" ht="102" x14ac:dyDescent="0.25">
      <c r="B82" s="364"/>
      <c r="C82" s="355"/>
      <c r="D82" s="355"/>
      <c r="E82" s="355"/>
      <c r="F82" s="355"/>
      <c r="G82" s="355"/>
      <c r="H82" s="355"/>
      <c r="I82" s="355"/>
      <c r="J82" s="125" t="s">
        <v>276</v>
      </c>
      <c r="K82" s="125" t="s">
        <v>277</v>
      </c>
      <c r="L82" s="125" t="s">
        <v>243</v>
      </c>
      <c r="M82" s="129">
        <v>50</v>
      </c>
      <c r="N82" s="355"/>
      <c r="O82" s="355"/>
      <c r="P82" s="343"/>
      <c r="Q82" s="343"/>
      <c r="R82" s="343"/>
      <c r="S82" s="361"/>
      <c r="T82" s="358"/>
      <c r="U82" s="358"/>
      <c r="V82" s="358"/>
      <c r="W82" s="355"/>
      <c r="X82" s="355"/>
      <c r="Y82" s="355"/>
      <c r="Z82" s="355"/>
      <c r="AA82" s="343"/>
      <c r="AB82" s="358"/>
      <c r="AC82" s="343"/>
      <c r="AD82" s="343"/>
      <c r="AE82" s="343"/>
      <c r="AF82" s="346"/>
      <c r="AG82" s="343"/>
      <c r="AH82" s="349"/>
      <c r="AI82" s="349"/>
      <c r="AJ82" s="352"/>
      <c r="AK82" s="307"/>
      <c r="AL82" s="307"/>
    </row>
    <row r="83" spans="2:38" ht="102" x14ac:dyDescent="0.25">
      <c r="B83" s="365"/>
      <c r="C83" s="356"/>
      <c r="D83" s="356"/>
      <c r="E83" s="356"/>
      <c r="F83" s="356"/>
      <c r="G83" s="356"/>
      <c r="H83" s="356"/>
      <c r="I83" s="356"/>
      <c r="J83" s="125" t="s">
        <v>278</v>
      </c>
      <c r="K83" s="125" t="s">
        <v>279</v>
      </c>
      <c r="L83" s="125" t="s">
        <v>243</v>
      </c>
      <c r="M83" s="129">
        <v>50</v>
      </c>
      <c r="N83" s="356"/>
      <c r="O83" s="356"/>
      <c r="P83" s="344"/>
      <c r="Q83" s="344"/>
      <c r="R83" s="344"/>
      <c r="S83" s="362"/>
      <c r="T83" s="359"/>
      <c r="U83" s="359"/>
      <c r="V83" s="359"/>
      <c r="W83" s="356"/>
      <c r="X83" s="356"/>
      <c r="Y83" s="356"/>
      <c r="Z83" s="356"/>
      <c r="AA83" s="344"/>
      <c r="AB83" s="359"/>
      <c r="AC83" s="344"/>
      <c r="AD83" s="344"/>
      <c r="AE83" s="344"/>
      <c r="AF83" s="347"/>
      <c r="AG83" s="344"/>
      <c r="AH83" s="350"/>
      <c r="AI83" s="350"/>
      <c r="AJ83" s="353"/>
      <c r="AK83" s="307"/>
      <c r="AL83" s="307"/>
    </row>
    <row r="84" spans="2:38" ht="63.75" x14ac:dyDescent="0.25">
      <c r="B84" s="323" t="s">
        <v>432</v>
      </c>
      <c r="C84" s="339" t="s">
        <v>433</v>
      </c>
      <c r="D84" s="320" t="s">
        <v>383</v>
      </c>
      <c r="E84" s="320" t="s">
        <v>384</v>
      </c>
      <c r="F84" s="320" t="s">
        <v>433</v>
      </c>
      <c r="G84" s="320" t="s">
        <v>385</v>
      </c>
      <c r="H84" s="320" t="s">
        <v>83</v>
      </c>
      <c r="I84" s="320" t="s">
        <v>83</v>
      </c>
      <c r="J84" s="155" t="s">
        <v>386</v>
      </c>
      <c r="K84" s="155" t="s">
        <v>387</v>
      </c>
      <c r="L84" s="155" t="s">
        <v>388</v>
      </c>
      <c r="M84" s="156">
        <v>820000</v>
      </c>
      <c r="N84" s="320" t="s">
        <v>269</v>
      </c>
      <c r="O84" s="320" t="s">
        <v>399</v>
      </c>
      <c r="P84" s="308" t="s">
        <v>173</v>
      </c>
      <c r="Q84" s="308" t="s">
        <v>89</v>
      </c>
      <c r="R84" s="308" t="s">
        <v>90</v>
      </c>
      <c r="S84" s="330" t="s">
        <v>174</v>
      </c>
      <c r="T84" s="311">
        <v>800000</v>
      </c>
      <c r="U84" s="336">
        <v>800000</v>
      </c>
      <c r="V84" s="311">
        <v>800000</v>
      </c>
      <c r="W84" s="320" t="s">
        <v>175</v>
      </c>
      <c r="X84" s="320" t="s">
        <v>175</v>
      </c>
      <c r="Y84" s="320" t="s">
        <v>175</v>
      </c>
      <c r="Z84" s="320" t="s">
        <v>175</v>
      </c>
      <c r="AA84" s="323" t="s">
        <v>175</v>
      </c>
      <c r="AB84" s="311">
        <v>141176.47</v>
      </c>
      <c r="AC84" s="308" t="s">
        <v>176</v>
      </c>
      <c r="AD84" s="308" t="s">
        <v>175</v>
      </c>
      <c r="AE84" s="308" t="s">
        <v>175</v>
      </c>
      <c r="AF84" s="311">
        <v>800000</v>
      </c>
      <c r="AG84" s="308" t="s">
        <v>175</v>
      </c>
      <c r="AH84" s="314" t="s">
        <v>435</v>
      </c>
      <c r="AI84" s="314" t="s">
        <v>480</v>
      </c>
      <c r="AJ84" s="335"/>
      <c r="AK84" s="307" t="s">
        <v>757</v>
      </c>
      <c r="AL84" s="326">
        <v>45555</v>
      </c>
    </row>
    <row r="85" spans="2:38" ht="51" x14ac:dyDescent="0.25">
      <c r="B85" s="324"/>
      <c r="C85" s="340"/>
      <c r="D85" s="321"/>
      <c r="E85" s="321"/>
      <c r="F85" s="321"/>
      <c r="G85" s="321"/>
      <c r="H85" s="321"/>
      <c r="I85" s="321"/>
      <c r="J85" s="125" t="s">
        <v>389</v>
      </c>
      <c r="K85" s="125" t="s">
        <v>390</v>
      </c>
      <c r="L85" s="125" t="s">
        <v>391</v>
      </c>
      <c r="M85" s="125">
        <v>400</v>
      </c>
      <c r="N85" s="321"/>
      <c r="O85" s="321"/>
      <c r="P85" s="309"/>
      <c r="Q85" s="309"/>
      <c r="R85" s="309"/>
      <c r="S85" s="331"/>
      <c r="T85" s="312"/>
      <c r="U85" s="337"/>
      <c r="V85" s="312"/>
      <c r="W85" s="321"/>
      <c r="X85" s="321"/>
      <c r="Y85" s="321"/>
      <c r="Z85" s="321"/>
      <c r="AA85" s="324"/>
      <c r="AB85" s="312"/>
      <c r="AC85" s="309"/>
      <c r="AD85" s="309"/>
      <c r="AE85" s="309"/>
      <c r="AF85" s="312"/>
      <c r="AG85" s="309"/>
      <c r="AH85" s="315"/>
      <c r="AI85" s="315"/>
      <c r="AJ85" s="335"/>
      <c r="AK85" s="307"/>
      <c r="AL85" s="307"/>
    </row>
    <row r="86" spans="2:38" ht="89.25" x14ac:dyDescent="0.25">
      <c r="B86" s="325"/>
      <c r="C86" s="341"/>
      <c r="D86" s="322"/>
      <c r="E86" s="322"/>
      <c r="F86" s="322"/>
      <c r="G86" s="322"/>
      <c r="H86" s="322"/>
      <c r="I86" s="322"/>
      <c r="J86" s="149" t="s">
        <v>392</v>
      </c>
      <c r="K86" s="149" t="s">
        <v>393</v>
      </c>
      <c r="L86" s="149" t="s">
        <v>97</v>
      </c>
      <c r="M86" s="149">
        <v>1</v>
      </c>
      <c r="N86" s="322"/>
      <c r="O86" s="322"/>
      <c r="P86" s="310"/>
      <c r="Q86" s="310"/>
      <c r="R86" s="310"/>
      <c r="S86" s="332"/>
      <c r="T86" s="313"/>
      <c r="U86" s="338"/>
      <c r="V86" s="313"/>
      <c r="W86" s="322"/>
      <c r="X86" s="322"/>
      <c r="Y86" s="322"/>
      <c r="Z86" s="322"/>
      <c r="AA86" s="325"/>
      <c r="AB86" s="313"/>
      <c r="AC86" s="310"/>
      <c r="AD86" s="310"/>
      <c r="AE86" s="310"/>
      <c r="AF86" s="313"/>
      <c r="AG86" s="310"/>
      <c r="AH86" s="316"/>
      <c r="AI86" s="316"/>
      <c r="AJ86" s="335"/>
      <c r="AK86" s="307"/>
      <c r="AL86" s="307"/>
    </row>
    <row r="87" spans="2:38" ht="63.75" x14ac:dyDescent="0.25">
      <c r="B87" s="308" t="s">
        <v>436</v>
      </c>
      <c r="C87" s="327" t="s">
        <v>437</v>
      </c>
      <c r="D87" s="320" t="s">
        <v>383</v>
      </c>
      <c r="E87" s="320" t="s">
        <v>384</v>
      </c>
      <c r="F87" s="320" t="s">
        <v>438</v>
      </c>
      <c r="G87" s="320" t="s">
        <v>385</v>
      </c>
      <c r="H87" s="320" t="s">
        <v>83</v>
      </c>
      <c r="I87" s="320" t="s">
        <v>83</v>
      </c>
      <c r="J87" s="149" t="s">
        <v>386</v>
      </c>
      <c r="K87" s="149" t="s">
        <v>387</v>
      </c>
      <c r="L87" s="149" t="s">
        <v>388</v>
      </c>
      <c r="M87" s="150">
        <v>2000000</v>
      </c>
      <c r="N87" s="320" t="s">
        <v>269</v>
      </c>
      <c r="O87" s="320" t="s">
        <v>399</v>
      </c>
      <c r="P87" s="308" t="s">
        <v>173</v>
      </c>
      <c r="Q87" s="308" t="s">
        <v>89</v>
      </c>
      <c r="R87" s="308" t="s">
        <v>90</v>
      </c>
      <c r="S87" s="330" t="s">
        <v>174</v>
      </c>
      <c r="T87" s="311">
        <v>1785000</v>
      </c>
      <c r="U87" s="311">
        <v>1785000</v>
      </c>
      <c r="V87" s="311">
        <v>1785000</v>
      </c>
      <c r="W87" s="320" t="s">
        <v>175</v>
      </c>
      <c r="X87" s="320" t="s">
        <v>175</v>
      </c>
      <c r="Y87" s="320" t="s">
        <v>175</v>
      </c>
      <c r="Z87" s="320" t="s">
        <v>175</v>
      </c>
      <c r="AA87" s="323" t="s">
        <v>175</v>
      </c>
      <c r="AB87" s="311">
        <v>315000</v>
      </c>
      <c r="AC87" s="308" t="s">
        <v>176</v>
      </c>
      <c r="AD87" s="308" t="s">
        <v>175</v>
      </c>
      <c r="AE87" s="308" t="s">
        <v>175</v>
      </c>
      <c r="AF87" s="311">
        <v>1785000</v>
      </c>
      <c r="AG87" s="308" t="s">
        <v>175</v>
      </c>
      <c r="AH87" s="314" t="s">
        <v>168</v>
      </c>
      <c r="AI87" s="314" t="s">
        <v>283</v>
      </c>
      <c r="AJ87" s="333">
        <v>45532</v>
      </c>
      <c r="AK87" s="307" t="s">
        <v>757</v>
      </c>
      <c r="AL87" s="307" t="s">
        <v>175</v>
      </c>
    </row>
    <row r="88" spans="2:38" ht="51" x14ac:dyDescent="0.25">
      <c r="B88" s="309"/>
      <c r="C88" s="328"/>
      <c r="D88" s="321"/>
      <c r="E88" s="321"/>
      <c r="F88" s="321"/>
      <c r="G88" s="321"/>
      <c r="H88" s="321"/>
      <c r="I88" s="321"/>
      <c r="J88" s="149" t="s">
        <v>389</v>
      </c>
      <c r="K88" s="149" t="s">
        <v>390</v>
      </c>
      <c r="L88" s="149" t="s">
        <v>391</v>
      </c>
      <c r="M88" s="149">
        <v>400</v>
      </c>
      <c r="N88" s="321"/>
      <c r="O88" s="321"/>
      <c r="P88" s="309"/>
      <c r="Q88" s="309"/>
      <c r="R88" s="309"/>
      <c r="S88" s="331"/>
      <c r="T88" s="312"/>
      <c r="U88" s="312"/>
      <c r="V88" s="312"/>
      <c r="W88" s="321"/>
      <c r="X88" s="321"/>
      <c r="Y88" s="321"/>
      <c r="Z88" s="321"/>
      <c r="AA88" s="324"/>
      <c r="AB88" s="312"/>
      <c r="AC88" s="309"/>
      <c r="AD88" s="309"/>
      <c r="AE88" s="309"/>
      <c r="AF88" s="312"/>
      <c r="AG88" s="309"/>
      <c r="AH88" s="315"/>
      <c r="AI88" s="315"/>
      <c r="AJ88" s="334"/>
      <c r="AK88" s="307"/>
      <c r="AL88" s="307"/>
    </row>
    <row r="89" spans="2:38" ht="89.25" x14ac:dyDescent="0.25">
      <c r="B89" s="310"/>
      <c r="C89" s="329"/>
      <c r="D89" s="322"/>
      <c r="E89" s="322"/>
      <c r="F89" s="322"/>
      <c r="G89" s="322"/>
      <c r="H89" s="322"/>
      <c r="I89" s="322"/>
      <c r="J89" s="149" t="s">
        <v>392</v>
      </c>
      <c r="K89" s="149" t="s">
        <v>393</v>
      </c>
      <c r="L89" s="149" t="s">
        <v>97</v>
      </c>
      <c r="M89" s="149">
        <v>1</v>
      </c>
      <c r="N89" s="322"/>
      <c r="O89" s="322"/>
      <c r="P89" s="310"/>
      <c r="Q89" s="310"/>
      <c r="R89" s="310"/>
      <c r="S89" s="332"/>
      <c r="T89" s="313"/>
      <c r="U89" s="313"/>
      <c r="V89" s="313"/>
      <c r="W89" s="322"/>
      <c r="X89" s="322"/>
      <c r="Y89" s="322"/>
      <c r="Z89" s="322"/>
      <c r="AA89" s="325"/>
      <c r="AB89" s="313"/>
      <c r="AC89" s="310"/>
      <c r="AD89" s="310"/>
      <c r="AE89" s="310"/>
      <c r="AF89" s="313"/>
      <c r="AG89" s="310"/>
      <c r="AH89" s="316"/>
      <c r="AI89" s="316"/>
      <c r="AJ89" s="334"/>
      <c r="AK89" s="307"/>
      <c r="AL89" s="307"/>
    </row>
    <row r="90" spans="2:38" ht="63.75" x14ac:dyDescent="0.25">
      <c r="B90" s="308" t="s">
        <v>439</v>
      </c>
      <c r="C90" s="327" t="s">
        <v>440</v>
      </c>
      <c r="D90" s="320" t="s">
        <v>383</v>
      </c>
      <c r="E90" s="320" t="s">
        <v>384</v>
      </c>
      <c r="F90" s="320" t="s">
        <v>440</v>
      </c>
      <c r="G90" s="320" t="s">
        <v>385</v>
      </c>
      <c r="H90" s="320" t="s">
        <v>83</v>
      </c>
      <c r="I90" s="320" t="s">
        <v>83</v>
      </c>
      <c r="J90" s="149" t="s">
        <v>386</v>
      </c>
      <c r="K90" s="149" t="s">
        <v>387</v>
      </c>
      <c r="L90" s="149" t="s">
        <v>388</v>
      </c>
      <c r="M90" s="150">
        <v>2446127</v>
      </c>
      <c r="N90" s="320" t="s">
        <v>269</v>
      </c>
      <c r="O90" s="320" t="s">
        <v>399</v>
      </c>
      <c r="P90" s="308" t="s">
        <v>173</v>
      </c>
      <c r="Q90" s="308" t="s">
        <v>89</v>
      </c>
      <c r="R90" s="308" t="s">
        <v>90</v>
      </c>
      <c r="S90" s="330" t="s">
        <v>174</v>
      </c>
      <c r="T90" s="311">
        <v>2113208</v>
      </c>
      <c r="U90" s="311">
        <v>2113208</v>
      </c>
      <c r="V90" s="311">
        <v>2113208</v>
      </c>
      <c r="W90" s="320" t="s">
        <v>175</v>
      </c>
      <c r="X90" s="320" t="s">
        <v>175</v>
      </c>
      <c r="Y90" s="320" t="s">
        <v>175</v>
      </c>
      <c r="Z90" s="320" t="s">
        <v>175</v>
      </c>
      <c r="AA90" s="323" t="s">
        <v>175</v>
      </c>
      <c r="AB90" s="311">
        <v>373000</v>
      </c>
      <c r="AC90" s="308" t="s">
        <v>176</v>
      </c>
      <c r="AD90" s="308" t="s">
        <v>175</v>
      </c>
      <c r="AE90" s="308" t="s">
        <v>175</v>
      </c>
      <c r="AF90" s="311">
        <v>2113208</v>
      </c>
      <c r="AG90" s="308" t="s">
        <v>175</v>
      </c>
      <c r="AH90" s="314" t="s">
        <v>434</v>
      </c>
      <c r="AI90" s="314" t="s">
        <v>435</v>
      </c>
      <c r="AJ90" s="333" t="s">
        <v>175</v>
      </c>
      <c r="AK90" s="307" t="s">
        <v>757</v>
      </c>
      <c r="AL90" s="326">
        <v>45573</v>
      </c>
    </row>
    <row r="91" spans="2:38" ht="51" x14ac:dyDescent="0.25">
      <c r="B91" s="309"/>
      <c r="C91" s="328"/>
      <c r="D91" s="321"/>
      <c r="E91" s="321"/>
      <c r="F91" s="321"/>
      <c r="G91" s="321"/>
      <c r="H91" s="321"/>
      <c r="I91" s="321"/>
      <c r="J91" s="149" t="s">
        <v>389</v>
      </c>
      <c r="K91" s="149" t="s">
        <v>390</v>
      </c>
      <c r="L91" s="149" t="s">
        <v>391</v>
      </c>
      <c r="M91" s="151">
        <v>3200</v>
      </c>
      <c r="N91" s="321"/>
      <c r="O91" s="321"/>
      <c r="P91" s="309"/>
      <c r="Q91" s="309"/>
      <c r="R91" s="309"/>
      <c r="S91" s="331"/>
      <c r="T91" s="312"/>
      <c r="U91" s="312"/>
      <c r="V91" s="312"/>
      <c r="W91" s="321"/>
      <c r="X91" s="321"/>
      <c r="Y91" s="321"/>
      <c r="Z91" s="321"/>
      <c r="AA91" s="324"/>
      <c r="AB91" s="312"/>
      <c r="AC91" s="309"/>
      <c r="AD91" s="309"/>
      <c r="AE91" s="309"/>
      <c r="AF91" s="312"/>
      <c r="AG91" s="309"/>
      <c r="AH91" s="315"/>
      <c r="AI91" s="315"/>
      <c r="AJ91" s="334"/>
      <c r="AK91" s="307"/>
      <c r="AL91" s="307"/>
    </row>
    <row r="92" spans="2:38" ht="89.25" x14ac:dyDescent="0.25">
      <c r="B92" s="310"/>
      <c r="C92" s="329"/>
      <c r="D92" s="322"/>
      <c r="E92" s="322"/>
      <c r="F92" s="322"/>
      <c r="G92" s="322"/>
      <c r="H92" s="322"/>
      <c r="I92" s="322"/>
      <c r="J92" s="149" t="s">
        <v>392</v>
      </c>
      <c r="K92" s="149" t="s">
        <v>393</v>
      </c>
      <c r="L92" s="149" t="s">
        <v>97</v>
      </c>
      <c r="M92" s="149">
        <v>1</v>
      </c>
      <c r="N92" s="322"/>
      <c r="O92" s="322"/>
      <c r="P92" s="310"/>
      <c r="Q92" s="310"/>
      <c r="R92" s="310"/>
      <c r="S92" s="332"/>
      <c r="T92" s="313"/>
      <c r="U92" s="313"/>
      <c r="V92" s="313"/>
      <c r="W92" s="322"/>
      <c r="X92" s="322"/>
      <c r="Y92" s="322"/>
      <c r="Z92" s="322"/>
      <c r="AA92" s="325"/>
      <c r="AB92" s="313"/>
      <c r="AC92" s="310"/>
      <c r="AD92" s="310"/>
      <c r="AE92" s="310"/>
      <c r="AF92" s="313"/>
      <c r="AG92" s="310"/>
      <c r="AH92" s="316"/>
      <c r="AI92" s="316"/>
      <c r="AJ92" s="334"/>
      <c r="AK92" s="307"/>
      <c r="AL92" s="307"/>
    </row>
    <row r="93" spans="2:38" ht="63.75" x14ac:dyDescent="0.25">
      <c r="B93" s="308" t="s">
        <v>441</v>
      </c>
      <c r="C93" s="327" t="s">
        <v>442</v>
      </c>
      <c r="D93" s="320" t="s">
        <v>383</v>
      </c>
      <c r="E93" s="320" t="s">
        <v>384</v>
      </c>
      <c r="F93" s="320" t="s">
        <v>442</v>
      </c>
      <c r="G93" s="320" t="s">
        <v>385</v>
      </c>
      <c r="H93" s="320" t="s">
        <v>83</v>
      </c>
      <c r="I93" s="320" t="s">
        <v>83</v>
      </c>
      <c r="J93" s="149" t="s">
        <v>386</v>
      </c>
      <c r="K93" s="149" t="s">
        <v>387</v>
      </c>
      <c r="L93" s="149" t="s">
        <v>388</v>
      </c>
      <c r="M93" s="150">
        <v>860000</v>
      </c>
      <c r="N93" s="320" t="s">
        <v>269</v>
      </c>
      <c r="O93" s="320" t="s">
        <v>399</v>
      </c>
      <c r="P93" s="308" t="s">
        <v>173</v>
      </c>
      <c r="Q93" s="308" t="s">
        <v>89</v>
      </c>
      <c r="R93" s="308" t="s">
        <v>90</v>
      </c>
      <c r="S93" s="330" t="s">
        <v>174</v>
      </c>
      <c r="T93" s="311">
        <v>765000</v>
      </c>
      <c r="U93" s="311">
        <v>765000</v>
      </c>
      <c r="V93" s="311">
        <v>765000</v>
      </c>
      <c r="W93" s="320" t="s">
        <v>175</v>
      </c>
      <c r="X93" s="320" t="s">
        <v>175</v>
      </c>
      <c r="Y93" s="320" t="s">
        <v>175</v>
      </c>
      <c r="Z93" s="320" t="s">
        <v>175</v>
      </c>
      <c r="AA93" s="323" t="s">
        <v>175</v>
      </c>
      <c r="AB93" s="311">
        <v>135000</v>
      </c>
      <c r="AC93" s="308" t="s">
        <v>176</v>
      </c>
      <c r="AD93" s="308" t="s">
        <v>175</v>
      </c>
      <c r="AE93" s="308" t="s">
        <v>175</v>
      </c>
      <c r="AF93" s="311">
        <v>765000</v>
      </c>
      <c r="AG93" s="308" t="s">
        <v>175</v>
      </c>
      <c r="AH93" s="314" t="s">
        <v>443</v>
      </c>
      <c r="AI93" s="314" t="s">
        <v>283</v>
      </c>
      <c r="AJ93" s="317">
        <v>45532</v>
      </c>
      <c r="AK93" s="307" t="s">
        <v>757</v>
      </c>
      <c r="AL93" s="307" t="s">
        <v>175</v>
      </c>
    </row>
    <row r="94" spans="2:38" ht="51" x14ac:dyDescent="0.25">
      <c r="B94" s="309"/>
      <c r="C94" s="328"/>
      <c r="D94" s="321"/>
      <c r="E94" s="321"/>
      <c r="F94" s="321"/>
      <c r="G94" s="321"/>
      <c r="H94" s="321"/>
      <c r="I94" s="321"/>
      <c r="J94" s="149" t="s">
        <v>389</v>
      </c>
      <c r="K94" s="149" t="s">
        <v>390</v>
      </c>
      <c r="L94" s="149" t="s">
        <v>391</v>
      </c>
      <c r="M94" s="151">
        <v>400</v>
      </c>
      <c r="N94" s="321"/>
      <c r="O94" s="321"/>
      <c r="P94" s="309"/>
      <c r="Q94" s="309"/>
      <c r="R94" s="309"/>
      <c r="S94" s="331"/>
      <c r="T94" s="312"/>
      <c r="U94" s="312"/>
      <c r="V94" s="312"/>
      <c r="W94" s="321"/>
      <c r="X94" s="321"/>
      <c r="Y94" s="321"/>
      <c r="Z94" s="321"/>
      <c r="AA94" s="324"/>
      <c r="AB94" s="312"/>
      <c r="AC94" s="309"/>
      <c r="AD94" s="309"/>
      <c r="AE94" s="309"/>
      <c r="AF94" s="312"/>
      <c r="AG94" s="309"/>
      <c r="AH94" s="315"/>
      <c r="AI94" s="315"/>
      <c r="AJ94" s="318"/>
      <c r="AK94" s="307"/>
      <c r="AL94" s="307"/>
    </row>
    <row r="95" spans="2:38" ht="89.25" x14ac:dyDescent="0.25">
      <c r="B95" s="310"/>
      <c r="C95" s="329"/>
      <c r="D95" s="322"/>
      <c r="E95" s="322"/>
      <c r="F95" s="322"/>
      <c r="G95" s="322"/>
      <c r="H95" s="322"/>
      <c r="I95" s="322"/>
      <c r="J95" s="149" t="s">
        <v>392</v>
      </c>
      <c r="K95" s="149" t="s">
        <v>393</v>
      </c>
      <c r="L95" s="149" t="s">
        <v>97</v>
      </c>
      <c r="M95" s="149">
        <v>1</v>
      </c>
      <c r="N95" s="322"/>
      <c r="O95" s="322"/>
      <c r="P95" s="310"/>
      <c r="Q95" s="310"/>
      <c r="R95" s="310"/>
      <c r="S95" s="332"/>
      <c r="T95" s="313"/>
      <c r="U95" s="313"/>
      <c r="V95" s="313"/>
      <c r="W95" s="322"/>
      <c r="X95" s="322"/>
      <c r="Y95" s="322"/>
      <c r="Z95" s="322"/>
      <c r="AA95" s="325"/>
      <c r="AB95" s="313"/>
      <c r="AC95" s="310"/>
      <c r="AD95" s="310"/>
      <c r="AE95" s="310"/>
      <c r="AF95" s="313"/>
      <c r="AG95" s="310"/>
      <c r="AH95" s="316"/>
      <c r="AI95" s="316"/>
      <c r="AJ95" s="319"/>
      <c r="AK95" s="307"/>
      <c r="AL95" s="307"/>
    </row>
  </sheetData>
  <mergeCells count="797">
    <mergeCell ref="B1:AI1"/>
    <mergeCell ref="B3:B4"/>
    <mergeCell ref="C3:C4"/>
    <mergeCell ref="D3:D4"/>
    <mergeCell ref="E3:E4"/>
    <mergeCell ref="F3:F4"/>
    <mergeCell ref="G3:G4"/>
    <mergeCell ref="H3:H4"/>
    <mergeCell ref="I3:I4"/>
    <mergeCell ref="J3:M3"/>
    <mergeCell ref="AJ3:AJ4"/>
    <mergeCell ref="AK3:AK4"/>
    <mergeCell ref="AL3:AL4"/>
    <mergeCell ref="T3:T4"/>
    <mergeCell ref="U3:U4"/>
    <mergeCell ref="V3:AA3"/>
    <mergeCell ref="AB3:AB4"/>
    <mergeCell ref="AC3:AC4"/>
    <mergeCell ref="AD3:AF3"/>
    <mergeCell ref="C6:C7"/>
    <mergeCell ref="D6:D7"/>
    <mergeCell ref="E6:E7"/>
    <mergeCell ref="F6:F7"/>
    <mergeCell ref="G6:G7"/>
    <mergeCell ref="AG3:AG4"/>
    <mergeCell ref="AH3:AH4"/>
    <mergeCell ref="AI3:AI4"/>
    <mergeCell ref="N3:N4"/>
    <mergeCell ref="O3:O4"/>
    <mergeCell ref="P3:P4"/>
    <mergeCell ref="Q3:Q4"/>
    <mergeCell ref="R3:R4"/>
    <mergeCell ref="S3:S4"/>
    <mergeCell ref="S6:S7"/>
    <mergeCell ref="T6:T7"/>
    <mergeCell ref="U6:U7"/>
    <mergeCell ref="V6:V7"/>
    <mergeCell ref="H6:H7"/>
    <mergeCell ref="I6:I7"/>
    <mergeCell ref="J6:M7"/>
    <mergeCell ref="N6:N7"/>
    <mergeCell ref="O6:O7"/>
    <mergeCell ref="AI6:AI7"/>
    <mergeCell ref="AJ6:AJ7"/>
    <mergeCell ref="AK6:AK7"/>
    <mergeCell ref="AL6:AL7"/>
    <mergeCell ref="B8:B12"/>
    <mergeCell ref="C8:C12"/>
    <mergeCell ref="D8:D12"/>
    <mergeCell ref="E8:E12"/>
    <mergeCell ref="F8:F12"/>
    <mergeCell ref="G8:G12"/>
    <mergeCell ref="AC6:AC7"/>
    <mergeCell ref="AD6:AD7"/>
    <mergeCell ref="AE6:AE7"/>
    <mergeCell ref="AF6:AF7"/>
    <mergeCell ref="AG6:AG7"/>
    <mergeCell ref="AH6:AH7"/>
    <mergeCell ref="W6:W7"/>
    <mergeCell ref="X6:X7"/>
    <mergeCell ref="Y6:Y7"/>
    <mergeCell ref="Z6:Z7"/>
    <mergeCell ref="AA6:AA7"/>
    <mergeCell ref="AB6:AB7"/>
    <mergeCell ref="Q6:Q7"/>
    <mergeCell ref="B6:B7"/>
    <mergeCell ref="R6:R7"/>
    <mergeCell ref="T8:T12"/>
    <mergeCell ref="U8:U12"/>
    <mergeCell ref="V8:V12"/>
    <mergeCell ref="W8:W12"/>
    <mergeCell ref="H8:H12"/>
    <mergeCell ref="I8:I12"/>
    <mergeCell ref="N8:N12"/>
    <mergeCell ref="O8:O12"/>
    <mergeCell ref="P8:P12"/>
    <mergeCell ref="Q8:Q12"/>
    <mergeCell ref="P6:P7"/>
    <mergeCell ref="AL8:AL12"/>
    <mergeCell ref="B13:B18"/>
    <mergeCell ref="C13:C18"/>
    <mergeCell ref="D13:D18"/>
    <mergeCell ref="E13:E18"/>
    <mergeCell ref="F13:F18"/>
    <mergeCell ref="G13:G18"/>
    <mergeCell ref="H13:H18"/>
    <mergeCell ref="I13:I18"/>
    <mergeCell ref="N13:N18"/>
    <mergeCell ref="AD8:AD12"/>
    <mergeCell ref="AE8:AE12"/>
    <mergeCell ref="AF8:AF12"/>
    <mergeCell ref="AG8:AG12"/>
    <mergeCell ref="AJ8:AJ12"/>
    <mergeCell ref="AK8:AK12"/>
    <mergeCell ref="X8:X12"/>
    <mergeCell ref="Y8:Y12"/>
    <mergeCell ref="Z8:Z12"/>
    <mergeCell ref="AA8:AA12"/>
    <mergeCell ref="AB8:AB12"/>
    <mergeCell ref="AC8:AC12"/>
    <mergeCell ref="R8:R12"/>
    <mergeCell ref="S8:S12"/>
    <mergeCell ref="AK13:AK18"/>
    <mergeCell ref="AL13:AL18"/>
    <mergeCell ref="B19:B28"/>
    <mergeCell ref="C19:C23"/>
    <mergeCell ref="D19:D23"/>
    <mergeCell ref="E19:E23"/>
    <mergeCell ref="F19:F23"/>
    <mergeCell ref="AA13:AA18"/>
    <mergeCell ref="AB13:AB18"/>
    <mergeCell ref="AC13:AC18"/>
    <mergeCell ref="AD13:AD18"/>
    <mergeCell ref="AE13:AE18"/>
    <mergeCell ref="AF13:AF18"/>
    <mergeCell ref="U13:U18"/>
    <mergeCell ref="V13:V18"/>
    <mergeCell ref="W13:W18"/>
    <mergeCell ref="X13:X18"/>
    <mergeCell ref="Y13:Y18"/>
    <mergeCell ref="Z13:Z18"/>
    <mergeCell ref="O13:O18"/>
    <mergeCell ref="P13:P18"/>
    <mergeCell ref="Q13:Q18"/>
    <mergeCell ref="R13:R18"/>
    <mergeCell ref="S13:S18"/>
    <mergeCell ref="G19:G23"/>
    <mergeCell ref="H19:H23"/>
    <mergeCell ref="I19:I23"/>
    <mergeCell ref="N19:N23"/>
    <mergeCell ref="O19:O23"/>
    <mergeCell ref="P19:P23"/>
    <mergeCell ref="AG13:AG18"/>
    <mergeCell ref="AH13:AH18"/>
    <mergeCell ref="AI13:AI18"/>
    <mergeCell ref="T13:T18"/>
    <mergeCell ref="AA19:AA23"/>
    <mergeCell ref="AB19:AB23"/>
    <mergeCell ref="Q19:Q23"/>
    <mergeCell ref="R19:R23"/>
    <mergeCell ref="S19:S23"/>
    <mergeCell ref="T19:T28"/>
    <mergeCell ref="U19:U23"/>
    <mergeCell ref="V19:V23"/>
    <mergeCell ref="S24:S28"/>
    <mergeCell ref="U24:U28"/>
    <mergeCell ref="V24:V28"/>
    <mergeCell ref="AI19:AI28"/>
    <mergeCell ref="W24:W28"/>
    <mergeCell ref="X24:X28"/>
    <mergeCell ref="AJ19:AJ28"/>
    <mergeCell ref="AK19:AK28"/>
    <mergeCell ref="AL19:AL28"/>
    <mergeCell ref="C24:C28"/>
    <mergeCell ref="D24:D28"/>
    <mergeCell ref="E24:E28"/>
    <mergeCell ref="F24:F28"/>
    <mergeCell ref="G24:G28"/>
    <mergeCell ref="H24:H28"/>
    <mergeCell ref="AC19:AC23"/>
    <mergeCell ref="AD19:AD23"/>
    <mergeCell ref="AE19:AE23"/>
    <mergeCell ref="AF19:AF23"/>
    <mergeCell ref="AG19:AG23"/>
    <mergeCell ref="AH19:AH28"/>
    <mergeCell ref="AC24:AC28"/>
    <mergeCell ref="AD24:AD28"/>
    <mergeCell ref="AE24:AE28"/>
    <mergeCell ref="AF24:AF28"/>
    <mergeCell ref="W19:W23"/>
    <mergeCell ref="X19:X23"/>
    <mergeCell ref="Y19:Y23"/>
    <mergeCell ref="Z19:Z23"/>
    <mergeCell ref="AG24:AG28"/>
    <mergeCell ref="B29:B39"/>
    <mergeCell ref="C29:C33"/>
    <mergeCell ref="D29:D33"/>
    <mergeCell ref="E29:E33"/>
    <mergeCell ref="F29:F33"/>
    <mergeCell ref="G29:G33"/>
    <mergeCell ref="H29:H33"/>
    <mergeCell ref="I29:I33"/>
    <mergeCell ref="N29:N33"/>
    <mergeCell ref="Y24:Y28"/>
    <mergeCell ref="Z24:Z28"/>
    <mergeCell ref="AA24:AA28"/>
    <mergeCell ref="AB24:AB28"/>
    <mergeCell ref="I24:I28"/>
    <mergeCell ref="N24:N28"/>
    <mergeCell ref="O24:O28"/>
    <mergeCell ref="P24:P28"/>
    <mergeCell ref="Q24:Q28"/>
    <mergeCell ref="R24:R28"/>
    <mergeCell ref="U29:U33"/>
    <mergeCell ref="V29:V33"/>
    <mergeCell ref="W29:W33"/>
    <mergeCell ref="X29:X33"/>
    <mergeCell ref="Y29:Y33"/>
    <mergeCell ref="Z29:Z33"/>
    <mergeCell ref="O29:O33"/>
    <mergeCell ref="P29:P33"/>
    <mergeCell ref="Q29:Q33"/>
    <mergeCell ref="R29:R33"/>
    <mergeCell ref="S29:S33"/>
    <mergeCell ref="T29:T39"/>
    <mergeCell ref="S34:S39"/>
    <mergeCell ref="U34:U39"/>
    <mergeCell ref="V34:V39"/>
    <mergeCell ref="W34:W39"/>
    <mergeCell ref="X34:X39"/>
    <mergeCell ref="Y34:Y39"/>
    <mergeCell ref="Z34:Z39"/>
    <mergeCell ref="AG29:AG33"/>
    <mergeCell ref="AH29:AH39"/>
    <mergeCell ref="AI29:AI39"/>
    <mergeCell ref="AJ29:AJ39"/>
    <mergeCell ref="AK29:AK39"/>
    <mergeCell ref="AL29:AL39"/>
    <mergeCell ref="AG34:AG39"/>
    <mergeCell ref="AA29:AA33"/>
    <mergeCell ref="AB29:AB33"/>
    <mergeCell ref="AC29:AC33"/>
    <mergeCell ref="AD29:AD33"/>
    <mergeCell ref="AE29:AE33"/>
    <mergeCell ref="AF29:AF33"/>
    <mergeCell ref="AD34:AD39"/>
    <mergeCell ref="AE34:AE39"/>
    <mergeCell ref="AF34:AF39"/>
    <mergeCell ref="B40:B45"/>
    <mergeCell ref="C40:C45"/>
    <mergeCell ref="D40:D45"/>
    <mergeCell ref="E40:E45"/>
    <mergeCell ref="F40:F45"/>
    <mergeCell ref="G40:G45"/>
    <mergeCell ref="AA34:AA39"/>
    <mergeCell ref="AB34:AB39"/>
    <mergeCell ref="AC34:AC39"/>
    <mergeCell ref="I34:I39"/>
    <mergeCell ref="N34:N39"/>
    <mergeCell ref="O34:O39"/>
    <mergeCell ref="P34:P39"/>
    <mergeCell ref="Q34:Q39"/>
    <mergeCell ref="R34:R39"/>
    <mergeCell ref="C34:C39"/>
    <mergeCell ref="D34:D39"/>
    <mergeCell ref="E34:E39"/>
    <mergeCell ref="F34:F39"/>
    <mergeCell ref="G34:G39"/>
    <mergeCell ref="H34:H39"/>
    <mergeCell ref="U40:U45"/>
    <mergeCell ref="V40:V45"/>
    <mergeCell ref="W40:W45"/>
    <mergeCell ref="H40:H45"/>
    <mergeCell ref="I40:I45"/>
    <mergeCell ref="N40:N45"/>
    <mergeCell ref="O40:O45"/>
    <mergeCell ref="P40:P45"/>
    <mergeCell ref="Q40:Q45"/>
    <mergeCell ref="I46:I51"/>
    <mergeCell ref="N46:N51"/>
    <mergeCell ref="O46:O51"/>
    <mergeCell ref="P46:P51"/>
    <mergeCell ref="Q46:Q51"/>
    <mergeCell ref="X40:X45"/>
    <mergeCell ref="Y40:Y45"/>
    <mergeCell ref="Z40:Z45"/>
    <mergeCell ref="AA40:AA45"/>
    <mergeCell ref="AB40:AB45"/>
    <mergeCell ref="AC40:AC45"/>
    <mergeCell ref="R40:R45"/>
    <mergeCell ref="S40:S45"/>
    <mergeCell ref="T40:T45"/>
    <mergeCell ref="AJ40:AJ45"/>
    <mergeCell ref="AK40:AK45"/>
    <mergeCell ref="AL40:AL45"/>
    <mergeCell ref="AD40:AD45"/>
    <mergeCell ref="AE40:AE45"/>
    <mergeCell ref="AF40:AF45"/>
    <mergeCell ref="AG40:AG45"/>
    <mergeCell ref="AH40:AH45"/>
    <mergeCell ref="AI40:AI45"/>
    <mergeCell ref="AK46:AK56"/>
    <mergeCell ref="AL46:AL56"/>
    <mergeCell ref="C52:C56"/>
    <mergeCell ref="D52:D56"/>
    <mergeCell ref="E52:E56"/>
    <mergeCell ref="F52:F56"/>
    <mergeCell ref="G52:G56"/>
    <mergeCell ref="H52:H56"/>
    <mergeCell ref="I52:I56"/>
    <mergeCell ref="N52:N56"/>
    <mergeCell ref="AE46:AE51"/>
    <mergeCell ref="AF46:AF51"/>
    <mergeCell ref="AG46:AG51"/>
    <mergeCell ref="AH46:AH56"/>
    <mergeCell ref="AI46:AI56"/>
    <mergeCell ref="AJ46:AJ56"/>
    <mergeCell ref="AE52:AE56"/>
    <mergeCell ref="AF52:AF56"/>
    <mergeCell ref="AG52:AG56"/>
    <mergeCell ref="R46:R51"/>
    <mergeCell ref="AD46:AD51"/>
    <mergeCell ref="S46:S51"/>
    <mergeCell ref="T46:T56"/>
    <mergeCell ref="U46:U51"/>
    <mergeCell ref="AA46:AA51"/>
    <mergeCell ref="AB46:AB51"/>
    <mergeCell ref="AC46:AC51"/>
    <mergeCell ref="AB52:AB56"/>
    <mergeCell ref="AC52:AC56"/>
    <mergeCell ref="AD52:AD56"/>
    <mergeCell ref="O52:O56"/>
    <mergeCell ref="P52:P56"/>
    <mergeCell ref="Q52:Q56"/>
    <mergeCell ref="R52:R56"/>
    <mergeCell ref="S52:S56"/>
    <mergeCell ref="U52:U56"/>
    <mergeCell ref="W46:W51"/>
    <mergeCell ref="X46:X51"/>
    <mergeCell ref="V52:V56"/>
    <mergeCell ref="W52:W56"/>
    <mergeCell ref="X52:X56"/>
    <mergeCell ref="V46:V51"/>
    <mergeCell ref="D57:D59"/>
    <mergeCell ref="E57:E59"/>
    <mergeCell ref="F57:F59"/>
    <mergeCell ref="G57:G59"/>
    <mergeCell ref="Y52:Y56"/>
    <mergeCell ref="Z52:Z56"/>
    <mergeCell ref="AA52:AA56"/>
    <mergeCell ref="B46:B56"/>
    <mergeCell ref="C46:C51"/>
    <mergeCell ref="D46:D51"/>
    <mergeCell ref="E46:E51"/>
    <mergeCell ref="F46:F51"/>
    <mergeCell ref="G46:G51"/>
    <mergeCell ref="H46:H51"/>
    <mergeCell ref="T57:T59"/>
    <mergeCell ref="U57:U59"/>
    <mergeCell ref="V57:V59"/>
    <mergeCell ref="W57:W59"/>
    <mergeCell ref="H57:H59"/>
    <mergeCell ref="I57:I59"/>
    <mergeCell ref="N57:N59"/>
    <mergeCell ref="O57:O59"/>
    <mergeCell ref="Y46:Y51"/>
    <mergeCell ref="Z46:Z51"/>
    <mergeCell ref="AJ57:AJ59"/>
    <mergeCell ref="AK57:AK59"/>
    <mergeCell ref="AL57:AL59"/>
    <mergeCell ref="B60:B62"/>
    <mergeCell ref="C60:C62"/>
    <mergeCell ref="D60:D62"/>
    <mergeCell ref="E60:E62"/>
    <mergeCell ref="F60:F62"/>
    <mergeCell ref="G60:G62"/>
    <mergeCell ref="H60:H62"/>
    <mergeCell ref="AD57:AD59"/>
    <mergeCell ref="AE57:AE59"/>
    <mergeCell ref="AF57:AF59"/>
    <mergeCell ref="AG57:AG59"/>
    <mergeCell ref="AH57:AH59"/>
    <mergeCell ref="AI57:AI59"/>
    <mergeCell ref="X57:X59"/>
    <mergeCell ref="Y57:Y59"/>
    <mergeCell ref="Z57:Z59"/>
    <mergeCell ref="AA57:AA59"/>
    <mergeCell ref="AB57:AB59"/>
    <mergeCell ref="AC57:AC59"/>
    <mergeCell ref="B57:B59"/>
    <mergeCell ref="C57:C59"/>
    <mergeCell ref="R57:R59"/>
    <mergeCell ref="S57:S59"/>
    <mergeCell ref="U60:U62"/>
    <mergeCell ref="V60:V62"/>
    <mergeCell ref="W60:W62"/>
    <mergeCell ref="X60:X62"/>
    <mergeCell ref="I60:I62"/>
    <mergeCell ref="N60:N62"/>
    <mergeCell ref="O60:O62"/>
    <mergeCell ref="P60:P62"/>
    <mergeCell ref="Q60:Q62"/>
    <mergeCell ref="R60:R62"/>
    <mergeCell ref="P57:P59"/>
    <mergeCell ref="Q57:Q59"/>
    <mergeCell ref="AK60:AK62"/>
    <mergeCell ref="AL60:AL62"/>
    <mergeCell ref="B63:B65"/>
    <mergeCell ref="C63:C65"/>
    <mergeCell ref="D63:D65"/>
    <mergeCell ref="E63:E65"/>
    <mergeCell ref="F63:F65"/>
    <mergeCell ref="G63:G65"/>
    <mergeCell ref="H63:H65"/>
    <mergeCell ref="I63:I65"/>
    <mergeCell ref="AE60:AE62"/>
    <mergeCell ref="AF60:AF62"/>
    <mergeCell ref="AG60:AG62"/>
    <mergeCell ref="AH60:AH62"/>
    <mergeCell ref="AI60:AI62"/>
    <mergeCell ref="AJ60:AJ62"/>
    <mergeCell ref="Y60:Y62"/>
    <mergeCell ref="Z60:Z62"/>
    <mergeCell ref="AA60:AA62"/>
    <mergeCell ref="AB60:AB62"/>
    <mergeCell ref="AC60:AC62"/>
    <mergeCell ref="AD60:AD62"/>
    <mergeCell ref="S60:S62"/>
    <mergeCell ref="T60:T62"/>
    <mergeCell ref="V63:V65"/>
    <mergeCell ref="W63:W65"/>
    <mergeCell ref="X63:X65"/>
    <mergeCell ref="Y63:Y65"/>
    <mergeCell ref="N63:N65"/>
    <mergeCell ref="O63:O65"/>
    <mergeCell ref="P63:P65"/>
    <mergeCell ref="Q63:Q65"/>
    <mergeCell ref="R63:R65"/>
    <mergeCell ref="S63:S65"/>
    <mergeCell ref="AL63:AL65"/>
    <mergeCell ref="B66:B68"/>
    <mergeCell ref="C66:C68"/>
    <mergeCell ref="D66:D68"/>
    <mergeCell ref="E66:E68"/>
    <mergeCell ref="F66:F68"/>
    <mergeCell ref="G66:G68"/>
    <mergeCell ref="H66:H68"/>
    <mergeCell ref="I66:I68"/>
    <mergeCell ref="N66:N68"/>
    <mergeCell ref="AF63:AF65"/>
    <mergeCell ref="AG63:AG65"/>
    <mergeCell ref="AH63:AH65"/>
    <mergeCell ref="AI63:AI65"/>
    <mergeCell ref="AJ63:AJ65"/>
    <mergeCell ref="AK63:AK65"/>
    <mergeCell ref="Z63:Z65"/>
    <mergeCell ref="AA63:AA65"/>
    <mergeCell ref="AB63:AB65"/>
    <mergeCell ref="AC63:AC65"/>
    <mergeCell ref="AD63:AD65"/>
    <mergeCell ref="AE63:AE65"/>
    <mergeCell ref="T63:T65"/>
    <mergeCell ref="U63:U65"/>
    <mergeCell ref="AJ66:AJ68"/>
    <mergeCell ref="AK66:AK68"/>
    <mergeCell ref="AL66:AL68"/>
    <mergeCell ref="AA66:AA68"/>
    <mergeCell ref="AB66:AB68"/>
    <mergeCell ref="AC66:AC68"/>
    <mergeCell ref="AD66:AD68"/>
    <mergeCell ref="AE66:AE68"/>
    <mergeCell ref="AF66:AF68"/>
    <mergeCell ref="B69:B71"/>
    <mergeCell ref="C69:C71"/>
    <mergeCell ref="D69:D71"/>
    <mergeCell ref="E69:E71"/>
    <mergeCell ref="F69:F71"/>
    <mergeCell ref="G69:G71"/>
    <mergeCell ref="AG66:AG68"/>
    <mergeCell ref="AH66:AH68"/>
    <mergeCell ref="AI66:AI68"/>
    <mergeCell ref="U66:U68"/>
    <mergeCell ref="V66:V68"/>
    <mergeCell ref="W66:W68"/>
    <mergeCell ref="X66:X68"/>
    <mergeCell ref="Y66:Y68"/>
    <mergeCell ref="Z66:Z68"/>
    <mergeCell ref="O66:O68"/>
    <mergeCell ref="P66:P68"/>
    <mergeCell ref="Q66:Q68"/>
    <mergeCell ref="R66:R68"/>
    <mergeCell ref="S66:S68"/>
    <mergeCell ref="T66:T68"/>
    <mergeCell ref="T69:T71"/>
    <mergeCell ref="U69:U71"/>
    <mergeCell ref="V69:V71"/>
    <mergeCell ref="W69:W71"/>
    <mergeCell ref="H69:H71"/>
    <mergeCell ref="I69:I71"/>
    <mergeCell ref="N69:N71"/>
    <mergeCell ref="O69:O71"/>
    <mergeCell ref="P69:P71"/>
    <mergeCell ref="Q69:Q71"/>
    <mergeCell ref="AJ69:AJ71"/>
    <mergeCell ref="AK69:AK71"/>
    <mergeCell ref="AL69:AL71"/>
    <mergeCell ref="B72:B73"/>
    <mergeCell ref="C72:C73"/>
    <mergeCell ref="D72:D73"/>
    <mergeCell ref="E72:E73"/>
    <mergeCell ref="F72:F73"/>
    <mergeCell ref="G72:G73"/>
    <mergeCell ref="H72:H73"/>
    <mergeCell ref="AD69:AD71"/>
    <mergeCell ref="AE69:AE71"/>
    <mergeCell ref="AF69:AF71"/>
    <mergeCell ref="AG69:AG71"/>
    <mergeCell ref="AH69:AH71"/>
    <mergeCell ref="AI69:AI71"/>
    <mergeCell ref="X69:X71"/>
    <mergeCell ref="Y69:Y71"/>
    <mergeCell ref="Z69:Z71"/>
    <mergeCell ref="AA69:AA71"/>
    <mergeCell ref="AB69:AB71"/>
    <mergeCell ref="AC69:AC71"/>
    <mergeCell ref="R69:R71"/>
    <mergeCell ref="S69:S71"/>
    <mergeCell ref="U72:U73"/>
    <mergeCell ref="V72:V73"/>
    <mergeCell ref="W72:W73"/>
    <mergeCell ref="X72:X73"/>
    <mergeCell ref="I72:I73"/>
    <mergeCell ref="N72:N73"/>
    <mergeCell ref="O72:O73"/>
    <mergeCell ref="P72:P73"/>
    <mergeCell ref="Q72:Q73"/>
    <mergeCell ref="R72:R73"/>
    <mergeCell ref="AK72:AK73"/>
    <mergeCell ref="AL72:AL73"/>
    <mergeCell ref="B74:B75"/>
    <mergeCell ref="C74:C75"/>
    <mergeCell ref="D74:D75"/>
    <mergeCell ref="E74:E75"/>
    <mergeCell ref="F74:F75"/>
    <mergeCell ref="G74:G75"/>
    <mergeCell ref="H74:H75"/>
    <mergeCell ref="I74:I75"/>
    <mergeCell ref="AE72:AE73"/>
    <mergeCell ref="AF72:AF73"/>
    <mergeCell ref="AG72:AG73"/>
    <mergeCell ref="AH72:AH73"/>
    <mergeCell ref="AI72:AI73"/>
    <mergeCell ref="AJ72:AJ73"/>
    <mergeCell ref="Y72:Y73"/>
    <mergeCell ref="Z72:Z73"/>
    <mergeCell ref="AA72:AA73"/>
    <mergeCell ref="AB72:AB73"/>
    <mergeCell ref="AC72:AC73"/>
    <mergeCell ref="AD72:AD73"/>
    <mergeCell ref="S72:S73"/>
    <mergeCell ref="T72:T73"/>
    <mergeCell ref="V74:V75"/>
    <mergeCell ref="W74:W75"/>
    <mergeCell ref="X74:X75"/>
    <mergeCell ref="Y74:Y75"/>
    <mergeCell ref="N74:N75"/>
    <mergeCell ref="O74:O75"/>
    <mergeCell ref="P74:P75"/>
    <mergeCell ref="Q74:Q75"/>
    <mergeCell ref="R74:R75"/>
    <mergeCell ref="S74:S75"/>
    <mergeCell ref="AL74:AL75"/>
    <mergeCell ref="B76:B77"/>
    <mergeCell ref="C76:C77"/>
    <mergeCell ref="D76:D77"/>
    <mergeCell ref="E76:E77"/>
    <mergeCell ref="F76:F77"/>
    <mergeCell ref="G76:G77"/>
    <mergeCell ref="H76:H77"/>
    <mergeCell ref="I76:I77"/>
    <mergeCell ref="N76:N77"/>
    <mergeCell ref="AF74:AF75"/>
    <mergeCell ref="AG74:AG75"/>
    <mergeCell ref="AH74:AH75"/>
    <mergeCell ref="AI74:AI75"/>
    <mergeCell ref="AJ74:AJ75"/>
    <mergeCell ref="AK74:AK75"/>
    <mergeCell ref="Z74:Z75"/>
    <mergeCell ref="AA74:AA75"/>
    <mergeCell ref="AB74:AB75"/>
    <mergeCell ref="AC74:AC75"/>
    <mergeCell ref="AD74:AD75"/>
    <mergeCell ref="AE74:AE75"/>
    <mergeCell ref="T74:T75"/>
    <mergeCell ref="U74:U75"/>
    <mergeCell ref="AJ76:AJ77"/>
    <mergeCell ref="AK76:AK77"/>
    <mergeCell ref="AL76:AL77"/>
    <mergeCell ref="AA76:AA77"/>
    <mergeCell ref="AB76:AB77"/>
    <mergeCell ref="AC76:AC77"/>
    <mergeCell ref="AD76:AD77"/>
    <mergeCell ref="AE76:AE77"/>
    <mergeCell ref="AF76:AF77"/>
    <mergeCell ref="B78:B79"/>
    <mergeCell ref="C78:C79"/>
    <mergeCell ref="D78:D79"/>
    <mergeCell ref="E78:E79"/>
    <mergeCell ref="F78:F79"/>
    <mergeCell ref="G78:G79"/>
    <mergeCell ref="AG76:AG77"/>
    <mergeCell ref="AH76:AH77"/>
    <mergeCell ref="AI76:AI77"/>
    <mergeCell ref="U76:U77"/>
    <mergeCell ref="V76:V77"/>
    <mergeCell ref="W76:W77"/>
    <mergeCell ref="X76:X77"/>
    <mergeCell ref="Y76:Y77"/>
    <mergeCell ref="Z76:Z77"/>
    <mergeCell ref="O76:O77"/>
    <mergeCell ref="P76:P77"/>
    <mergeCell ref="Q76:Q77"/>
    <mergeCell ref="R76:R77"/>
    <mergeCell ref="S76:S77"/>
    <mergeCell ref="T76:T77"/>
    <mergeCell ref="T78:T79"/>
    <mergeCell ref="U78:U79"/>
    <mergeCell ref="V78:V79"/>
    <mergeCell ref="W78:W79"/>
    <mergeCell ref="H78:H79"/>
    <mergeCell ref="I78:I79"/>
    <mergeCell ref="N78:N79"/>
    <mergeCell ref="O78:O79"/>
    <mergeCell ref="P78:P79"/>
    <mergeCell ref="Q78:Q79"/>
    <mergeCell ref="AJ78:AJ79"/>
    <mergeCell ref="AK78:AK79"/>
    <mergeCell ref="AL78:AL79"/>
    <mergeCell ref="B80:B83"/>
    <mergeCell ref="C80:C83"/>
    <mergeCell ref="D80:D83"/>
    <mergeCell ref="E80:E83"/>
    <mergeCell ref="F80:F83"/>
    <mergeCell ref="G80:G83"/>
    <mergeCell ref="H80:H83"/>
    <mergeCell ref="AD78:AD79"/>
    <mergeCell ref="AE78:AE79"/>
    <mergeCell ref="AF78:AF79"/>
    <mergeCell ref="AG78:AG79"/>
    <mergeCell ref="AH78:AH79"/>
    <mergeCell ref="AI78:AI79"/>
    <mergeCell ref="X78:X79"/>
    <mergeCell ref="Y78:Y79"/>
    <mergeCell ref="Z78:Z79"/>
    <mergeCell ref="AA78:AA79"/>
    <mergeCell ref="AB78:AB79"/>
    <mergeCell ref="AC78:AC79"/>
    <mergeCell ref="R78:R79"/>
    <mergeCell ref="S78:S79"/>
    <mergeCell ref="U80:U83"/>
    <mergeCell ref="V80:V83"/>
    <mergeCell ref="W80:W83"/>
    <mergeCell ref="X80:X83"/>
    <mergeCell ref="I80:I83"/>
    <mergeCell ref="N80:N83"/>
    <mergeCell ref="O80:O83"/>
    <mergeCell ref="P80:P83"/>
    <mergeCell ref="Q80:Q83"/>
    <mergeCell ref="R80:R83"/>
    <mergeCell ref="AK80:AK83"/>
    <mergeCell ref="AL80:AL83"/>
    <mergeCell ref="B84:B86"/>
    <mergeCell ref="C84:C86"/>
    <mergeCell ref="D84:D86"/>
    <mergeCell ref="E84:E86"/>
    <mergeCell ref="F84:F86"/>
    <mergeCell ref="G84:G86"/>
    <mergeCell ref="H84:H86"/>
    <mergeCell ref="I84:I86"/>
    <mergeCell ref="AE80:AE83"/>
    <mergeCell ref="AF80:AF83"/>
    <mergeCell ref="AG80:AG83"/>
    <mergeCell ref="AH80:AH83"/>
    <mergeCell ref="AI80:AI83"/>
    <mergeCell ref="AJ80:AJ83"/>
    <mergeCell ref="Y80:Y83"/>
    <mergeCell ref="Z80:Z83"/>
    <mergeCell ref="AA80:AA83"/>
    <mergeCell ref="AB80:AB83"/>
    <mergeCell ref="AC80:AC83"/>
    <mergeCell ref="AD80:AD83"/>
    <mergeCell ref="S80:S83"/>
    <mergeCell ref="T80:T83"/>
    <mergeCell ref="V84:V86"/>
    <mergeCell ref="W84:W86"/>
    <mergeCell ref="X84:X86"/>
    <mergeCell ref="Y84:Y86"/>
    <mergeCell ref="N84:N86"/>
    <mergeCell ref="O84:O86"/>
    <mergeCell ref="P84:P86"/>
    <mergeCell ref="Q84:Q86"/>
    <mergeCell ref="R84:R86"/>
    <mergeCell ref="S84:S86"/>
    <mergeCell ref="AL84:AL86"/>
    <mergeCell ref="B87:B89"/>
    <mergeCell ref="C87:C89"/>
    <mergeCell ref="D87:D89"/>
    <mergeCell ref="E87:E89"/>
    <mergeCell ref="F87:F89"/>
    <mergeCell ref="G87:G89"/>
    <mergeCell ref="H87:H89"/>
    <mergeCell ref="I87:I89"/>
    <mergeCell ref="N87:N89"/>
    <mergeCell ref="AF84:AF86"/>
    <mergeCell ref="AG84:AG86"/>
    <mergeCell ref="AH84:AH86"/>
    <mergeCell ref="AI84:AI86"/>
    <mergeCell ref="AJ84:AJ86"/>
    <mergeCell ref="AK84:AK86"/>
    <mergeCell ref="Z84:Z86"/>
    <mergeCell ref="AA84:AA86"/>
    <mergeCell ref="AB84:AB86"/>
    <mergeCell ref="AC84:AC86"/>
    <mergeCell ref="AD84:AD86"/>
    <mergeCell ref="AE84:AE86"/>
    <mergeCell ref="T84:T86"/>
    <mergeCell ref="U84:U86"/>
    <mergeCell ref="AJ87:AJ89"/>
    <mergeCell ref="AK87:AK89"/>
    <mergeCell ref="AL87:AL89"/>
    <mergeCell ref="AA87:AA89"/>
    <mergeCell ref="AB87:AB89"/>
    <mergeCell ref="AC87:AC89"/>
    <mergeCell ref="AD87:AD89"/>
    <mergeCell ref="AE87:AE89"/>
    <mergeCell ref="AF87:AF89"/>
    <mergeCell ref="B90:B92"/>
    <mergeCell ref="C90:C92"/>
    <mergeCell ref="D90:D92"/>
    <mergeCell ref="E90:E92"/>
    <mergeCell ref="F90:F92"/>
    <mergeCell ref="G90:G92"/>
    <mergeCell ref="AG87:AG89"/>
    <mergeCell ref="AH87:AH89"/>
    <mergeCell ref="AI87:AI89"/>
    <mergeCell ref="U87:U89"/>
    <mergeCell ref="V87:V89"/>
    <mergeCell ref="W87:W89"/>
    <mergeCell ref="X87:X89"/>
    <mergeCell ref="Y87:Y89"/>
    <mergeCell ref="Z87:Z89"/>
    <mergeCell ref="O87:O89"/>
    <mergeCell ref="P87:P89"/>
    <mergeCell ref="Q87:Q89"/>
    <mergeCell ref="R87:R89"/>
    <mergeCell ref="S87:S89"/>
    <mergeCell ref="T87:T89"/>
    <mergeCell ref="T90:T92"/>
    <mergeCell ref="U90:U92"/>
    <mergeCell ref="V90:V92"/>
    <mergeCell ref="W90:W92"/>
    <mergeCell ref="H90:H92"/>
    <mergeCell ref="I90:I92"/>
    <mergeCell ref="N90:N92"/>
    <mergeCell ref="O90:O92"/>
    <mergeCell ref="P90:P92"/>
    <mergeCell ref="Q90:Q92"/>
    <mergeCell ref="AJ90:AJ92"/>
    <mergeCell ref="AK90:AK92"/>
    <mergeCell ref="AL90:AL92"/>
    <mergeCell ref="B93:B95"/>
    <mergeCell ref="C93:C95"/>
    <mergeCell ref="D93:D95"/>
    <mergeCell ref="E93:E95"/>
    <mergeCell ref="F93:F95"/>
    <mergeCell ref="G93:G95"/>
    <mergeCell ref="H93:H95"/>
    <mergeCell ref="AD90:AD92"/>
    <mergeCell ref="AE90:AE92"/>
    <mergeCell ref="AF90:AF92"/>
    <mergeCell ref="AG90:AG92"/>
    <mergeCell ref="AH90:AH92"/>
    <mergeCell ref="AI90:AI92"/>
    <mergeCell ref="X90:X92"/>
    <mergeCell ref="Y90:Y92"/>
    <mergeCell ref="Z90:Z92"/>
    <mergeCell ref="AA90:AA92"/>
    <mergeCell ref="AB90:AB92"/>
    <mergeCell ref="AC90:AC92"/>
    <mergeCell ref="R90:R92"/>
    <mergeCell ref="S90:S92"/>
    <mergeCell ref="S93:S95"/>
    <mergeCell ref="T93:T95"/>
    <mergeCell ref="U93:U95"/>
    <mergeCell ref="V93:V95"/>
    <mergeCell ref="W93:W95"/>
    <mergeCell ref="X93:X95"/>
    <mergeCell ref="I93:I95"/>
    <mergeCell ref="N93:N95"/>
    <mergeCell ref="O93:O95"/>
    <mergeCell ref="P93:P95"/>
    <mergeCell ref="Q93:Q95"/>
    <mergeCell ref="R93:R95"/>
    <mergeCell ref="AK93:AK95"/>
    <mergeCell ref="AL93:AL95"/>
    <mergeCell ref="AE93:AE95"/>
    <mergeCell ref="AF93:AF95"/>
    <mergeCell ref="AG93:AG95"/>
    <mergeCell ref="AH93:AH95"/>
    <mergeCell ref="AI93:AI95"/>
    <mergeCell ref="AJ93:AJ95"/>
    <mergeCell ref="Y93:Y95"/>
    <mergeCell ref="Z93:Z95"/>
    <mergeCell ref="AA93:AA95"/>
    <mergeCell ref="AB93:AB95"/>
    <mergeCell ref="AC93:AC95"/>
    <mergeCell ref="AD93:AD9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14567-9564-4A1E-9500-1CFEF834D0B3}">
  <dimension ref="A1:AK185"/>
  <sheetViews>
    <sheetView zoomScaleNormal="100" workbookViewId="0">
      <pane xSplit="15" ySplit="4" topLeftCell="P145" activePane="bottomRight" state="frozen"/>
      <selection pane="topRight" activeCell="P1" sqref="P1"/>
      <selection pane="bottomLeft" activeCell="A5" sqref="A5"/>
      <selection pane="bottomRight" activeCell="V153" sqref="V153"/>
    </sheetView>
  </sheetViews>
  <sheetFormatPr defaultRowHeight="15" x14ac:dyDescent="0.25"/>
  <cols>
    <col min="1" max="1" width="3.28515625" customWidth="1"/>
    <col min="2" max="2" width="8.5703125" style="168" customWidth="1"/>
    <col min="3" max="3" width="13.7109375" style="168" customWidth="1"/>
    <col min="4" max="4" width="8.5703125" style="168" customWidth="1"/>
    <col min="5" max="5" width="13.7109375" style="168" customWidth="1"/>
    <col min="6" max="6" width="14.140625" style="168" customWidth="1"/>
    <col min="7" max="7" width="19.42578125" style="168" customWidth="1"/>
    <col min="8" max="9" width="9.7109375" style="168" customWidth="1"/>
    <col min="10" max="10" width="16.7109375" style="168" customWidth="1"/>
    <col min="11" max="12" width="10.5703125" style="168" customWidth="1"/>
    <col min="13" max="13" width="12" style="168" customWidth="1"/>
    <col min="14" max="14" width="10.5703125" style="168" customWidth="1"/>
    <col min="15" max="15" width="13.28515625" style="168" customWidth="1"/>
    <col min="16" max="19" width="9.28515625" style="168" customWidth="1"/>
    <col min="20" max="21" width="14" style="168" customWidth="1"/>
    <col min="22" max="22" width="15.28515625" style="168" customWidth="1"/>
    <col min="23" max="24" width="12.5703125" style="168" customWidth="1"/>
    <col min="25" max="25" width="15.5703125" style="168" customWidth="1"/>
    <col min="26" max="27" width="11.28515625" style="168" customWidth="1"/>
    <col min="28" max="28" width="14.42578125" style="168" customWidth="1"/>
    <col min="29" max="29" width="11.28515625" style="168" customWidth="1"/>
    <col min="30" max="30" width="12.28515625" style="168" customWidth="1"/>
    <col min="31" max="33" width="10.5703125" style="168" customWidth="1"/>
    <col min="34" max="35" width="13.7109375" style="168" customWidth="1"/>
    <col min="36" max="36" width="14.85546875" style="268" customWidth="1"/>
  </cols>
  <sheetData>
    <row r="1" spans="1:36" x14ac:dyDescent="0.25">
      <c r="A1" s="1"/>
      <c r="B1" s="290" t="s">
        <v>40</v>
      </c>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263"/>
    </row>
    <row r="2" spans="1:36" ht="15.75" thickBot="1" x14ac:dyDescent="0.3">
      <c r="A2" s="1"/>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264"/>
    </row>
    <row r="3" spans="1:36" ht="38.25" customHeight="1" x14ac:dyDescent="0.25">
      <c r="A3" s="1"/>
      <c r="B3" s="530" t="s">
        <v>0</v>
      </c>
      <c r="C3" s="520" t="s">
        <v>1</v>
      </c>
      <c r="D3" s="517" t="s">
        <v>28</v>
      </c>
      <c r="E3" s="530" t="s">
        <v>29</v>
      </c>
      <c r="F3" s="520" t="s">
        <v>30</v>
      </c>
      <c r="G3" s="520" t="s">
        <v>3</v>
      </c>
      <c r="H3" s="520" t="s">
        <v>4</v>
      </c>
      <c r="I3" s="520" t="s">
        <v>5</v>
      </c>
      <c r="J3" s="522" t="s">
        <v>6</v>
      </c>
      <c r="K3" s="522"/>
      <c r="L3" s="522"/>
      <c r="M3" s="522"/>
      <c r="N3" s="515" t="s">
        <v>47</v>
      </c>
      <c r="O3" s="520" t="s">
        <v>31</v>
      </c>
      <c r="P3" s="528" t="s">
        <v>42</v>
      </c>
      <c r="Q3" s="528" t="s">
        <v>32</v>
      </c>
      <c r="R3" s="528" t="s">
        <v>37</v>
      </c>
      <c r="S3" s="528" t="s">
        <v>33</v>
      </c>
      <c r="T3" s="520" t="s">
        <v>55</v>
      </c>
      <c r="U3" s="520" t="s">
        <v>57</v>
      </c>
      <c r="V3" s="522" t="s">
        <v>59</v>
      </c>
      <c r="W3" s="522"/>
      <c r="X3" s="522"/>
      <c r="Y3" s="522"/>
      <c r="Z3" s="522"/>
      <c r="AA3" s="522"/>
      <c r="AB3" s="520" t="s">
        <v>69</v>
      </c>
      <c r="AC3" s="523" t="s">
        <v>75</v>
      </c>
      <c r="AD3" s="525" t="s">
        <v>77</v>
      </c>
      <c r="AE3" s="526"/>
      <c r="AF3" s="527"/>
      <c r="AG3" s="515" t="s">
        <v>27</v>
      </c>
      <c r="AH3" s="515" t="s">
        <v>36</v>
      </c>
      <c r="AI3" s="517" t="s">
        <v>34</v>
      </c>
      <c r="AJ3" s="519" t="s">
        <v>35</v>
      </c>
    </row>
    <row r="4" spans="1:36" ht="60.6" customHeight="1" thickBot="1" x14ac:dyDescent="0.3">
      <c r="A4" s="1"/>
      <c r="B4" s="531"/>
      <c r="C4" s="521"/>
      <c r="D4" s="518"/>
      <c r="E4" s="531"/>
      <c r="F4" s="521"/>
      <c r="G4" s="521"/>
      <c r="H4" s="521"/>
      <c r="I4" s="521"/>
      <c r="J4" s="159" t="s">
        <v>7</v>
      </c>
      <c r="K4" s="159" t="s">
        <v>8</v>
      </c>
      <c r="L4" s="159" t="s">
        <v>9</v>
      </c>
      <c r="M4" s="160" t="s">
        <v>10</v>
      </c>
      <c r="N4" s="516"/>
      <c r="O4" s="521"/>
      <c r="P4" s="529"/>
      <c r="Q4" s="529"/>
      <c r="R4" s="529"/>
      <c r="S4" s="529"/>
      <c r="T4" s="521"/>
      <c r="U4" s="521"/>
      <c r="V4" s="159" t="s">
        <v>61</v>
      </c>
      <c r="W4" s="159" t="s">
        <v>62</v>
      </c>
      <c r="X4" s="159" t="s">
        <v>15</v>
      </c>
      <c r="Y4" s="159" t="s">
        <v>63</v>
      </c>
      <c r="Z4" s="159" t="s">
        <v>60</v>
      </c>
      <c r="AA4" s="159" t="s">
        <v>25</v>
      </c>
      <c r="AB4" s="521"/>
      <c r="AC4" s="524"/>
      <c r="AD4" s="159" t="s">
        <v>16</v>
      </c>
      <c r="AE4" s="159" t="s">
        <v>17</v>
      </c>
      <c r="AF4" s="159" t="s">
        <v>26</v>
      </c>
      <c r="AG4" s="516"/>
      <c r="AH4" s="516"/>
      <c r="AI4" s="518"/>
      <c r="AJ4" s="519"/>
    </row>
    <row r="5" spans="1:36" ht="15.75" thickBot="1" x14ac:dyDescent="0.3">
      <c r="A5" s="1"/>
      <c r="B5" s="161">
        <v>1</v>
      </c>
      <c r="C5" s="162">
        <v>2</v>
      </c>
      <c r="D5" s="163">
        <v>3</v>
      </c>
      <c r="E5" s="161">
        <v>4</v>
      </c>
      <c r="F5" s="162">
        <v>5</v>
      </c>
      <c r="G5" s="162">
        <v>6</v>
      </c>
      <c r="H5" s="162">
        <v>7</v>
      </c>
      <c r="I5" s="162">
        <v>8</v>
      </c>
      <c r="J5" s="162">
        <v>9</v>
      </c>
      <c r="K5" s="162">
        <v>10</v>
      </c>
      <c r="L5" s="162">
        <v>11</v>
      </c>
      <c r="M5" s="162">
        <v>12</v>
      </c>
      <c r="N5" s="162">
        <v>13</v>
      </c>
      <c r="O5" s="162">
        <v>14</v>
      </c>
      <c r="P5" s="162">
        <v>15</v>
      </c>
      <c r="Q5" s="162">
        <v>16</v>
      </c>
      <c r="R5" s="162">
        <v>17</v>
      </c>
      <c r="S5" s="164">
        <v>18</v>
      </c>
      <c r="T5" s="162">
        <v>19</v>
      </c>
      <c r="U5" s="162">
        <v>20</v>
      </c>
      <c r="V5" s="162">
        <v>21</v>
      </c>
      <c r="W5" s="162">
        <v>22</v>
      </c>
      <c r="X5" s="162">
        <v>23</v>
      </c>
      <c r="Y5" s="162">
        <v>24</v>
      </c>
      <c r="Z5" s="162">
        <v>25</v>
      </c>
      <c r="AA5" s="162">
        <v>26</v>
      </c>
      <c r="AB5" s="162">
        <v>27</v>
      </c>
      <c r="AC5" s="162">
        <v>28</v>
      </c>
      <c r="AD5" s="162">
        <v>29</v>
      </c>
      <c r="AE5" s="162">
        <v>30</v>
      </c>
      <c r="AF5" s="162">
        <v>31</v>
      </c>
      <c r="AG5" s="162">
        <v>32</v>
      </c>
      <c r="AH5" s="162">
        <v>33</v>
      </c>
      <c r="AI5" s="163">
        <v>34</v>
      </c>
      <c r="AJ5" s="265">
        <v>35</v>
      </c>
    </row>
    <row r="6" spans="1:36" ht="72" x14ac:dyDescent="0.25">
      <c r="A6" s="14"/>
      <c r="B6" s="471" t="s">
        <v>444</v>
      </c>
      <c r="C6" s="443" t="s">
        <v>445</v>
      </c>
      <c r="D6" s="443" t="s">
        <v>446</v>
      </c>
      <c r="E6" s="443" t="s">
        <v>447</v>
      </c>
      <c r="F6" s="443" t="s">
        <v>767</v>
      </c>
      <c r="G6" s="443" t="s">
        <v>448</v>
      </c>
      <c r="H6" s="443" t="s">
        <v>83</v>
      </c>
      <c r="I6" s="443" t="s">
        <v>83</v>
      </c>
      <c r="J6" s="269" t="s">
        <v>449</v>
      </c>
      <c r="K6" s="269" t="s">
        <v>450</v>
      </c>
      <c r="L6" s="269" t="s">
        <v>380</v>
      </c>
      <c r="M6" s="269">
        <v>21.0152</v>
      </c>
      <c r="N6" s="443" t="s">
        <v>86</v>
      </c>
      <c r="O6" s="443" t="s">
        <v>121</v>
      </c>
      <c r="P6" s="443" t="s">
        <v>451</v>
      </c>
      <c r="Q6" s="443" t="s">
        <v>89</v>
      </c>
      <c r="R6" s="443" t="s">
        <v>90</v>
      </c>
      <c r="S6" s="443" t="s">
        <v>174</v>
      </c>
      <c r="T6" s="442">
        <f>U6+U11+U14</f>
        <v>5965427.5</v>
      </c>
      <c r="U6" s="442">
        <f>V6+Y6</f>
        <v>4775427.5</v>
      </c>
      <c r="V6" s="442">
        <v>2809075</v>
      </c>
      <c r="W6" s="442" t="s">
        <v>175</v>
      </c>
      <c r="X6" s="442" t="s">
        <v>175</v>
      </c>
      <c r="Y6" s="442">
        <v>1966352.5</v>
      </c>
      <c r="Z6" s="442" t="s">
        <v>175</v>
      </c>
      <c r="AA6" s="442" t="s">
        <v>175</v>
      </c>
      <c r="AB6" s="442">
        <v>842722.5</v>
      </c>
      <c r="AC6" s="451" t="s">
        <v>92</v>
      </c>
      <c r="AD6" s="442">
        <f>U6</f>
        <v>4775427.5</v>
      </c>
      <c r="AE6" s="514" t="s">
        <v>175</v>
      </c>
      <c r="AF6" s="514" t="s">
        <v>175</v>
      </c>
      <c r="AG6" s="514" t="s">
        <v>175</v>
      </c>
      <c r="AH6" s="478" t="s">
        <v>177</v>
      </c>
      <c r="AI6" s="480" t="s">
        <v>452</v>
      </c>
      <c r="AJ6" s="498"/>
    </row>
    <row r="7" spans="1:36" ht="24" x14ac:dyDescent="0.25">
      <c r="A7" s="14"/>
      <c r="B7" s="484"/>
      <c r="C7" s="412"/>
      <c r="D7" s="412"/>
      <c r="E7" s="412"/>
      <c r="F7" s="412"/>
      <c r="G7" s="412"/>
      <c r="H7" s="412"/>
      <c r="I7" s="412"/>
      <c r="J7" s="270" t="s">
        <v>453</v>
      </c>
      <c r="K7" s="270" t="s">
        <v>454</v>
      </c>
      <c r="L7" s="270" t="s">
        <v>455</v>
      </c>
      <c r="M7" s="270">
        <v>210152</v>
      </c>
      <c r="N7" s="412"/>
      <c r="O7" s="412"/>
      <c r="P7" s="412"/>
      <c r="Q7" s="412"/>
      <c r="R7" s="412"/>
      <c r="S7" s="412"/>
      <c r="T7" s="441"/>
      <c r="U7" s="441"/>
      <c r="V7" s="441"/>
      <c r="W7" s="441"/>
      <c r="X7" s="441"/>
      <c r="Y7" s="441"/>
      <c r="Z7" s="441"/>
      <c r="AA7" s="441"/>
      <c r="AB7" s="441"/>
      <c r="AC7" s="421"/>
      <c r="AD7" s="441"/>
      <c r="AE7" s="412"/>
      <c r="AF7" s="502"/>
      <c r="AG7" s="502"/>
      <c r="AH7" s="479"/>
      <c r="AI7" s="481"/>
      <c r="AJ7" s="498"/>
    </row>
    <row r="8" spans="1:36" ht="24" x14ac:dyDescent="0.25">
      <c r="A8" s="14"/>
      <c r="B8" s="484"/>
      <c r="C8" s="412"/>
      <c r="D8" s="412"/>
      <c r="E8" s="412"/>
      <c r="F8" s="412"/>
      <c r="G8" s="412"/>
      <c r="H8" s="412"/>
      <c r="I8" s="412"/>
      <c r="J8" s="270" t="s">
        <v>456</v>
      </c>
      <c r="K8" s="270" t="s">
        <v>457</v>
      </c>
      <c r="L8" s="270" t="s">
        <v>458</v>
      </c>
      <c r="M8" s="270">
        <v>1</v>
      </c>
      <c r="N8" s="412"/>
      <c r="O8" s="412"/>
      <c r="P8" s="412"/>
      <c r="Q8" s="412"/>
      <c r="R8" s="412"/>
      <c r="S8" s="412"/>
      <c r="T8" s="441"/>
      <c r="U8" s="441"/>
      <c r="V8" s="441"/>
      <c r="W8" s="441"/>
      <c r="X8" s="441"/>
      <c r="Y8" s="441"/>
      <c r="Z8" s="441"/>
      <c r="AA8" s="441"/>
      <c r="AB8" s="441"/>
      <c r="AC8" s="421"/>
      <c r="AD8" s="441"/>
      <c r="AE8" s="412"/>
      <c r="AF8" s="502"/>
      <c r="AG8" s="502"/>
      <c r="AH8" s="479"/>
      <c r="AI8" s="481"/>
      <c r="AJ8" s="498"/>
    </row>
    <row r="9" spans="1:36" ht="60" x14ac:dyDescent="0.25">
      <c r="A9" s="14"/>
      <c r="B9" s="484"/>
      <c r="C9" s="412"/>
      <c r="D9" s="412"/>
      <c r="E9" s="412"/>
      <c r="F9" s="412"/>
      <c r="G9" s="412"/>
      <c r="H9" s="412"/>
      <c r="I9" s="412"/>
      <c r="J9" s="270" t="s">
        <v>459</v>
      </c>
      <c r="K9" s="270" t="s">
        <v>460</v>
      </c>
      <c r="L9" s="270" t="s">
        <v>113</v>
      </c>
      <c r="M9" s="270">
        <v>730</v>
      </c>
      <c r="N9" s="412"/>
      <c r="O9" s="412"/>
      <c r="P9" s="412"/>
      <c r="Q9" s="412"/>
      <c r="R9" s="412"/>
      <c r="S9" s="412"/>
      <c r="T9" s="441"/>
      <c r="U9" s="441"/>
      <c r="V9" s="441"/>
      <c r="W9" s="441"/>
      <c r="X9" s="441"/>
      <c r="Y9" s="441"/>
      <c r="Z9" s="441"/>
      <c r="AA9" s="441"/>
      <c r="AB9" s="441"/>
      <c r="AC9" s="421"/>
      <c r="AD9" s="441"/>
      <c r="AE9" s="412"/>
      <c r="AF9" s="502"/>
      <c r="AG9" s="502"/>
      <c r="AH9" s="479"/>
      <c r="AI9" s="481"/>
      <c r="AJ9" s="498"/>
    </row>
    <row r="10" spans="1:36" ht="36" x14ac:dyDescent="0.25">
      <c r="A10" s="14"/>
      <c r="B10" s="484"/>
      <c r="C10" s="412"/>
      <c r="D10" s="412"/>
      <c r="E10" s="412"/>
      <c r="F10" s="412"/>
      <c r="G10" s="412"/>
      <c r="H10" s="412"/>
      <c r="I10" s="412"/>
      <c r="J10" s="270" t="s">
        <v>461</v>
      </c>
      <c r="K10" s="270" t="s">
        <v>462</v>
      </c>
      <c r="L10" s="270" t="s">
        <v>268</v>
      </c>
      <c r="M10" s="270">
        <v>1</v>
      </c>
      <c r="N10" s="412"/>
      <c r="O10" s="412"/>
      <c r="P10" s="412"/>
      <c r="Q10" s="412"/>
      <c r="R10" s="412"/>
      <c r="S10" s="412"/>
      <c r="T10" s="441"/>
      <c r="U10" s="441"/>
      <c r="V10" s="441"/>
      <c r="W10" s="441"/>
      <c r="X10" s="441"/>
      <c r="Y10" s="441"/>
      <c r="Z10" s="441"/>
      <c r="AA10" s="441"/>
      <c r="AB10" s="441"/>
      <c r="AC10" s="421"/>
      <c r="AD10" s="441"/>
      <c r="AE10" s="412"/>
      <c r="AF10" s="502"/>
      <c r="AG10" s="502"/>
      <c r="AH10" s="479"/>
      <c r="AI10" s="481"/>
      <c r="AJ10" s="498"/>
    </row>
    <row r="11" spans="1:36" ht="72" x14ac:dyDescent="0.25">
      <c r="A11" s="14"/>
      <c r="B11" s="484"/>
      <c r="C11" s="412"/>
      <c r="D11" s="412"/>
      <c r="E11" s="412"/>
      <c r="F11" s="412" t="s">
        <v>768</v>
      </c>
      <c r="G11" s="412"/>
      <c r="H11" s="412"/>
      <c r="I11" s="412"/>
      <c r="J11" s="270" t="s">
        <v>449</v>
      </c>
      <c r="K11" s="270" t="s">
        <v>450</v>
      </c>
      <c r="L11" s="270" t="s">
        <v>380</v>
      </c>
      <c r="M11" s="270">
        <v>9.6999999999999993</v>
      </c>
      <c r="N11" s="412"/>
      <c r="O11" s="412"/>
      <c r="P11" s="412"/>
      <c r="Q11" s="412"/>
      <c r="R11" s="412"/>
      <c r="S11" s="412"/>
      <c r="T11" s="441"/>
      <c r="U11" s="441">
        <f>V11+Y11</f>
        <v>850000</v>
      </c>
      <c r="V11" s="441">
        <v>500000</v>
      </c>
      <c r="W11" s="441"/>
      <c r="X11" s="441"/>
      <c r="Y11" s="441">
        <v>350000</v>
      </c>
      <c r="Z11" s="441"/>
      <c r="AA11" s="441"/>
      <c r="AB11" s="441">
        <v>150000</v>
      </c>
      <c r="AC11" s="421"/>
      <c r="AD11" s="441">
        <f>U11</f>
        <v>850000</v>
      </c>
      <c r="AE11" s="412"/>
      <c r="AF11" s="502"/>
      <c r="AG11" s="502"/>
      <c r="AH11" s="479"/>
      <c r="AI11" s="481"/>
      <c r="AJ11" s="498"/>
    </row>
    <row r="12" spans="1:36" ht="24" x14ac:dyDescent="0.25">
      <c r="A12" s="14"/>
      <c r="B12" s="484"/>
      <c r="C12" s="412"/>
      <c r="D12" s="412"/>
      <c r="E12" s="412"/>
      <c r="F12" s="412"/>
      <c r="G12" s="412"/>
      <c r="H12" s="412"/>
      <c r="I12" s="412"/>
      <c r="J12" s="270" t="s">
        <v>453</v>
      </c>
      <c r="K12" s="270" t="s">
        <v>454</v>
      </c>
      <c r="L12" s="270" t="s">
        <v>455</v>
      </c>
      <c r="M12" s="271">
        <v>97000</v>
      </c>
      <c r="N12" s="412"/>
      <c r="O12" s="412"/>
      <c r="P12" s="412"/>
      <c r="Q12" s="412"/>
      <c r="R12" s="412"/>
      <c r="S12" s="412"/>
      <c r="T12" s="441"/>
      <c r="U12" s="441"/>
      <c r="V12" s="421"/>
      <c r="W12" s="441"/>
      <c r="X12" s="441"/>
      <c r="Y12" s="441"/>
      <c r="Z12" s="441"/>
      <c r="AA12" s="441"/>
      <c r="AB12" s="441"/>
      <c r="AC12" s="421"/>
      <c r="AD12" s="441"/>
      <c r="AE12" s="412"/>
      <c r="AF12" s="502"/>
      <c r="AG12" s="502"/>
      <c r="AH12" s="479"/>
      <c r="AI12" s="481"/>
      <c r="AJ12" s="498"/>
    </row>
    <row r="13" spans="1:36" ht="24" x14ac:dyDescent="0.25">
      <c r="A13" s="14"/>
      <c r="B13" s="484"/>
      <c r="C13" s="412"/>
      <c r="D13" s="412"/>
      <c r="E13" s="412"/>
      <c r="F13" s="412"/>
      <c r="G13" s="412"/>
      <c r="H13" s="412"/>
      <c r="I13" s="412"/>
      <c r="J13" s="270" t="s">
        <v>456</v>
      </c>
      <c r="K13" s="270" t="s">
        <v>457</v>
      </c>
      <c r="L13" s="270" t="s">
        <v>458</v>
      </c>
      <c r="M13" s="270">
        <v>1</v>
      </c>
      <c r="N13" s="412"/>
      <c r="O13" s="412"/>
      <c r="P13" s="412"/>
      <c r="Q13" s="412"/>
      <c r="R13" s="412"/>
      <c r="S13" s="412"/>
      <c r="T13" s="441"/>
      <c r="U13" s="441"/>
      <c r="V13" s="421"/>
      <c r="W13" s="441"/>
      <c r="X13" s="441"/>
      <c r="Y13" s="441"/>
      <c r="Z13" s="441"/>
      <c r="AA13" s="441"/>
      <c r="AB13" s="441"/>
      <c r="AC13" s="421"/>
      <c r="AD13" s="441"/>
      <c r="AE13" s="412"/>
      <c r="AF13" s="502"/>
      <c r="AG13" s="502"/>
      <c r="AH13" s="479"/>
      <c r="AI13" s="481"/>
      <c r="AJ13" s="498"/>
    </row>
    <row r="14" spans="1:36" ht="72" x14ac:dyDescent="0.25">
      <c r="A14" s="14"/>
      <c r="B14" s="484"/>
      <c r="C14" s="412"/>
      <c r="D14" s="412"/>
      <c r="E14" s="412"/>
      <c r="F14" s="412" t="s">
        <v>769</v>
      </c>
      <c r="G14" s="412"/>
      <c r="H14" s="412"/>
      <c r="I14" s="412"/>
      <c r="J14" s="270" t="s">
        <v>449</v>
      </c>
      <c r="K14" s="270" t="s">
        <v>450</v>
      </c>
      <c r="L14" s="270" t="s">
        <v>380</v>
      </c>
      <c r="M14" s="270">
        <v>4.1737000000000002</v>
      </c>
      <c r="N14" s="412"/>
      <c r="O14" s="412" t="s">
        <v>123</v>
      </c>
      <c r="P14" s="412"/>
      <c r="Q14" s="412"/>
      <c r="R14" s="412"/>
      <c r="S14" s="412"/>
      <c r="T14" s="441"/>
      <c r="U14" s="441">
        <f>V14+Y14</f>
        <v>340000</v>
      </c>
      <c r="V14" s="441">
        <v>200000</v>
      </c>
      <c r="W14" s="441"/>
      <c r="X14" s="441"/>
      <c r="Y14" s="441">
        <v>140000</v>
      </c>
      <c r="Z14" s="441"/>
      <c r="AA14" s="441"/>
      <c r="AB14" s="441">
        <v>60000</v>
      </c>
      <c r="AC14" s="421"/>
      <c r="AD14" s="441">
        <f>U14</f>
        <v>340000</v>
      </c>
      <c r="AE14" s="412"/>
      <c r="AF14" s="502"/>
      <c r="AG14" s="502"/>
      <c r="AH14" s="479"/>
      <c r="AI14" s="481"/>
      <c r="AJ14" s="498"/>
    </row>
    <row r="15" spans="1:36" ht="24" x14ac:dyDescent="0.25">
      <c r="A15" s="14"/>
      <c r="B15" s="484"/>
      <c r="C15" s="412"/>
      <c r="D15" s="412"/>
      <c r="E15" s="412"/>
      <c r="F15" s="412"/>
      <c r="G15" s="412"/>
      <c r="H15" s="412"/>
      <c r="I15" s="412"/>
      <c r="J15" s="270" t="s">
        <v>453</v>
      </c>
      <c r="K15" s="270" t="s">
        <v>454</v>
      </c>
      <c r="L15" s="270" t="s">
        <v>455</v>
      </c>
      <c r="M15" s="270">
        <v>41737</v>
      </c>
      <c r="N15" s="412"/>
      <c r="O15" s="412"/>
      <c r="P15" s="412"/>
      <c r="Q15" s="412"/>
      <c r="R15" s="412"/>
      <c r="S15" s="412"/>
      <c r="T15" s="441"/>
      <c r="U15" s="441"/>
      <c r="V15" s="421"/>
      <c r="W15" s="441"/>
      <c r="X15" s="441"/>
      <c r="Y15" s="441"/>
      <c r="Z15" s="441"/>
      <c r="AA15" s="441"/>
      <c r="AB15" s="441"/>
      <c r="AC15" s="421"/>
      <c r="AD15" s="441"/>
      <c r="AE15" s="412"/>
      <c r="AF15" s="502"/>
      <c r="AG15" s="502"/>
      <c r="AH15" s="479"/>
      <c r="AI15" s="481"/>
      <c r="AJ15" s="498"/>
    </row>
    <row r="16" spans="1:36" ht="24.75" thickBot="1" x14ac:dyDescent="0.3">
      <c r="A16" s="14"/>
      <c r="B16" s="472"/>
      <c r="C16" s="413"/>
      <c r="D16" s="413"/>
      <c r="E16" s="413"/>
      <c r="F16" s="413"/>
      <c r="G16" s="413"/>
      <c r="H16" s="413"/>
      <c r="I16" s="413"/>
      <c r="J16" s="272" t="s">
        <v>456</v>
      </c>
      <c r="K16" s="272" t="s">
        <v>457</v>
      </c>
      <c r="L16" s="272" t="s">
        <v>458</v>
      </c>
      <c r="M16" s="272">
        <v>1</v>
      </c>
      <c r="N16" s="413"/>
      <c r="O16" s="413"/>
      <c r="P16" s="413"/>
      <c r="Q16" s="413"/>
      <c r="R16" s="413"/>
      <c r="S16" s="413"/>
      <c r="T16" s="497"/>
      <c r="U16" s="497"/>
      <c r="V16" s="422"/>
      <c r="W16" s="497"/>
      <c r="X16" s="497"/>
      <c r="Y16" s="497"/>
      <c r="Z16" s="497"/>
      <c r="AA16" s="497"/>
      <c r="AB16" s="497"/>
      <c r="AC16" s="422"/>
      <c r="AD16" s="497"/>
      <c r="AE16" s="413"/>
      <c r="AF16" s="503"/>
      <c r="AG16" s="503"/>
      <c r="AH16" s="463"/>
      <c r="AI16" s="465"/>
      <c r="AJ16" s="498"/>
    </row>
    <row r="17" spans="1:36" ht="60" customHeight="1" x14ac:dyDescent="0.25">
      <c r="A17" s="14"/>
      <c r="B17" s="467" t="s">
        <v>463</v>
      </c>
      <c r="C17" s="430" t="s">
        <v>464</v>
      </c>
      <c r="D17" s="430" t="s">
        <v>446</v>
      </c>
      <c r="E17" s="430" t="s">
        <v>447</v>
      </c>
      <c r="F17" s="443" t="s">
        <v>770</v>
      </c>
      <c r="G17" s="430" t="s">
        <v>448</v>
      </c>
      <c r="H17" s="443" t="s">
        <v>83</v>
      </c>
      <c r="I17" s="443" t="s">
        <v>83</v>
      </c>
      <c r="J17" s="269" t="s">
        <v>449</v>
      </c>
      <c r="K17" s="269" t="s">
        <v>450</v>
      </c>
      <c r="L17" s="269" t="s">
        <v>380</v>
      </c>
      <c r="M17" s="269">
        <v>8.61</v>
      </c>
      <c r="N17" s="443" t="s">
        <v>86</v>
      </c>
      <c r="O17" s="443" t="s">
        <v>105</v>
      </c>
      <c r="P17" s="430" t="s">
        <v>451</v>
      </c>
      <c r="Q17" s="430" t="s">
        <v>89</v>
      </c>
      <c r="R17" s="430" t="s">
        <v>90</v>
      </c>
      <c r="S17" s="430" t="s">
        <v>174</v>
      </c>
      <c r="T17" s="427">
        <f>U17+U23+U20</f>
        <v>12601348</v>
      </c>
      <c r="U17" s="442">
        <f>V17+Y17</f>
        <v>3056600</v>
      </c>
      <c r="V17" s="442">
        <v>1798000</v>
      </c>
      <c r="W17" s="454" t="s">
        <v>175</v>
      </c>
      <c r="X17" s="454" t="s">
        <v>175</v>
      </c>
      <c r="Y17" s="442">
        <v>1258600</v>
      </c>
      <c r="Z17" s="454" t="s">
        <v>175</v>
      </c>
      <c r="AA17" s="454" t="s">
        <v>175</v>
      </c>
      <c r="AB17" s="442">
        <v>539400</v>
      </c>
      <c r="AC17" s="451" t="s">
        <v>92</v>
      </c>
      <c r="AD17" s="451">
        <f>U17</f>
        <v>3056600</v>
      </c>
      <c r="AE17" s="454" t="s">
        <v>175</v>
      </c>
      <c r="AF17" s="454" t="s">
        <v>175</v>
      </c>
      <c r="AG17" s="454" t="s">
        <v>175</v>
      </c>
      <c r="AH17" s="478" t="s">
        <v>178</v>
      </c>
      <c r="AI17" s="480" t="s">
        <v>323</v>
      </c>
      <c r="AJ17" s="498"/>
    </row>
    <row r="18" spans="1:36" ht="24" x14ac:dyDescent="0.25">
      <c r="A18" s="14"/>
      <c r="B18" s="468"/>
      <c r="C18" s="424"/>
      <c r="D18" s="424"/>
      <c r="E18" s="424"/>
      <c r="F18" s="412"/>
      <c r="G18" s="424"/>
      <c r="H18" s="412"/>
      <c r="I18" s="412"/>
      <c r="J18" s="270" t="s">
        <v>453</v>
      </c>
      <c r="K18" s="270" t="s">
        <v>454</v>
      </c>
      <c r="L18" s="270" t="s">
        <v>455</v>
      </c>
      <c r="M18" s="271">
        <v>51000</v>
      </c>
      <c r="N18" s="412"/>
      <c r="O18" s="412"/>
      <c r="P18" s="424"/>
      <c r="Q18" s="424"/>
      <c r="R18" s="424"/>
      <c r="S18" s="424"/>
      <c r="T18" s="428"/>
      <c r="U18" s="421"/>
      <c r="V18" s="421"/>
      <c r="W18" s="508"/>
      <c r="X18" s="508"/>
      <c r="Y18" s="421"/>
      <c r="Z18" s="508"/>
      <c r="AA18" s="508"/>
      <c r="AB18" s="421"/>
      <c r="AC18" s="421"/>
      <c r="AD18" s="421"/>
      <c r="AE18" s="508"/>
      <c r="AF18" s="508"/>
      <c r="AG18" s="508"/>
      <c r="AH18" s="479"/>
      <c r="AI18" s="481"/>
      <c r="AJ18" s="498"/>
    </row>
    <row r="19" spans="1:36" ht="24.75" thickBot="1" x14ac:dyDescent="0.3">
      <c r="A19" s="14"/>
      <c r="B19" s="468"/>
      <c r="C19" s="424"/>
      <c r="D19" s="424"/>
      <c r="E19" s="425"/>
      <c r="F19" s="412"/>
      <c r="G19" s="424"/>
      <c r="H19" s="412"/>
      <c r="I19" s="412"/>
      <c r="J19" s="270" t="s">
        <v>456</v>
      </c>
      <c r="K19" s="270" t="s">
        <v>457</v>
      </c>
      <c r="L19" s="270" t="s">
        <v>458</v>
      </c>
      <c r="M19" s="270">
        <v>1</v>
      </c>
      <c r="N19" s="412"/>
      <c r="O19" s="412"/>
      <c r="P19" s="424"/>
      <c r="Q19" s="424"/>
      <c r="R19" s="424"/>
      <c r="S19" s="424"/>
      <c r="T19" s="428"/>
      <c r="U19" s="421"/>
      <c r="V19" s="421"/>
      <c r="W19" s="508"/>
      <c r="X19" s="508"/>
      <c r="Y19" s="421"/>
      <c r="Z19" s="508"/>
      <c r="AA19" s="508"/>
      <c r="AB19" s="421"/>
      <c r="AC19" s="421"/>
      <c r="AD19" s="421"/>
      <c r="AE19" s="508"/>
      <c r="AF19" s="508"/>
      <c r="AG19" s="508"/>
      <c r="AH19" s="479"/>
      <c r="AI19" s="481"/>
      <c r="AJ19" s="498"/>
    </row>
    <row r="20" spans="1:36" ht="60" customHeight="1" x14ac:dyDescent="0.25">
      <c r="A20" s="14"/>
      <c r="B20" s="468"/>
      <c r="C20" s="424"/>
      <c r="D20" s="424"/>
      <c r="E20" s="440" t="s">
        <v>447</v>
      </c>
      <c r="F20" s="443" t="s">
        <v>771</v>
      </c>
      <c r="G20" s="424"/>
      <c r="H20" s="412"/>
      <c r="I20" s="412"/>
      <c r="J20" s="270" t="s">
        <v>449</v>
      </c>
      <c r="K20" s="270" t="s">
        <v>450</v>
      </c>
      <c r="L20" s="270" t="s">
        <v>380</v>
      </c>
      <c r="M20" s="270">
        <v>13</v>
      </c>
      <c r="N20" s="412"/>
      <c r="O20" s="412" t="s">
        <v>156</v>
      </c>
      <c r="P20" s="424"/>
      <c r="Q20" s="424"/>
      <c r="R20" s="424"/>
      <c r="S20" s="424"/>
      <c r="T20" s="428"/>
      <c r="U20" s="441">
        <f>V20+Y20</f>
        <v>6144748</v>
      </c>
      <c r="V20" s="421">
        <v>3614558</v>
      </c>
      <c r="W20" s="508"/>
      <c r="X20" s="508"/>
      <c r="Y20" s="441">
        <v>2530190</v>
      </c>
      <c r="Z20" s="508"/>
      <c r="AA20" s="508"/>
      <c r="AB20" s="441">
        <v>1084368</v>
      </c>
      <c r="AC20" s="421"/>
      <c r="AD20" s="421">
        <f>U20</f>
        <v>6144748</v>
      </c>
      <c r="AE20" s="508"/>
      <c r="AF20" s="508"/>
      <c r="AG20" s="508"/>
      <c r="AH20" s="479"/>
      <c r="AI20" s="481"/>
      <c r="AJ20" s="498"/>
    </row>
    <row r="21" spans="1:36" ht="36" customHeight="1" x14ac:dyDescent="0.25">
      <c r="A21" s="14"/>
      <c r="B21" s="468"/>
      <c r="C21" s="424"/>
      <c r="D21" s="424"/>
      <c r="E21" s="424"/>
      <c r="F21" s="412"/>
      <c r="G21" s="424"/>
      <c r="H21" s="412"/>
      <c r="I21" s="412"/>
      <c r="J21" s="270" t="s">
        <v>453</v>
      </c>
      <c r="K21" s="270" t="s">
        <v>454</v>
      </c>
      <c r="L21" s="270" t="s">
        <v>455</v>
      </c>
      <c r="M21" s="271">
        <v>130000</v>
      </c>
      <c r="N21" s="412"/>
      <c r="O21" s="412"/>
      <c r="P21" s="424"/>
      <c r="Q21" s="424"/>
      <c r="R21" s="424"/>
      <c r="S21" s="424"/>
      <c r="T21" s="428"/>
      <c r="U21" s="421"/>
      <c r="V21" s="421"/>
      <c r="W21" s="508"/>
      <c r="X21" s="508"/>
      <c r="Y21" s="421"/>
      <c r="Z21" s="508"/>
      <c r="AA21" s="508"/>
      <c r="AB21" s="421"/>
      <c r="AC21" s="421"/>
      <c r="AD21" s="421"/>
      <c r="AE21" s="508"/>
      <c r="AF21" s="508"/>
      <c r="AG21" s="508"/>
      <c r="AH21" s="479"/>
      <c r="AI21" s="481"/>
      <c r="AJ21" s="498"/>
    </row>
    <row r="22" spans="1:36" ht="103.5" customHeight="1" x14ac:dyDescent="0.25">
      <c r="A22" s="14"/>
      <c r="B22" s="468"/>
      <c r="C22" s="424"/>
      <c r="D22" s="424"/>
      <c r="E22" s="425"/>
      <c r="F22" s="412"/>
      <c r="G22" s="424"/>
      <c r="H22" s="412"/>
      <c r="I22" s="412"/>
      <c r="J22" s="270" t="s">
        <v>456</v>
      </c>
      <c r="K22" s="270" t="s">
        <v>457</v>
      </c>
      <c r="L22" s="270" t="s">
        <v>458</v>
      </c>
      <c r="M22" s="270">
        <v>1</v>
      </c>
      <c r="N22" s="412"/>
      <c r="O22" s="412"/>
      <c r="P22" s="424"/>
      <c r="Q22" s="424"/>
      <c r="R22" s="424"/>
      <c r="S22" s="424"/>
      <c r="T22" s="428"/>
      <c r="U22" s="421"/>
      <c r="V22" s="421"/>
      <c r="W22" s="508"/>
      <c r="X22" s="508"/>
      <c r="Y22" s="421"/>
      <c r="Z22" s="508"/>
      <c r="AA22" s="508"/>
      <c r="AB22" s="421"/>
      <c r="AC22" s="421"/>
      <c r="AD22" s="421"/>
      <c r="AE22" s="508"/>
      <c r="AF22" s="508"/>
      <c r="AG22" s="508"/>
      <c r="AH22" s="479"/>
      <c r="AI22" s="481"/>
      <c r="AJ22" s="498"/>
    </row>
    <row r="23" spans="1:36" ht="60" customHeight="1" x14ac:dyDescent="0.25">
      <c r="A23" s="14"/>
      <c r="B23" s="468"/>
      <c r="C23" s="424"/>
      <c r="D23" s="424"/>
      <c r="E23" s="440" t="s">
        <v>447</v>
      </c>
      <c r="F23" s="440" t="s">
        <v>772</v>
      </c>
      <c r="G23" s="424"/>
      <c r="H23" s="412"/>
      <c r="I23" s="412"/>
      <c r="J23" s="270" t="s">
        <v>449</v>
      </c>
      <c r="K23" s="270" t="s">
        <v>450</v>
      </c>
      <c r="L23" s="270" t="s">
        <v>380</v>
      </c>
      <c r="M23" s="270">
        <v>10</v>
      </c>
      <c r="N23" s="412"/>
      <c r="O23" s="412" t="s">
        <v>111</v>
      </c>
      <c r="P23" s="424"/>
      <c r="Q23" s="424"/>
      <c r="R23" s="424"/>
      <c r="S23" s="424"/>
      <c r="T23" s="428"/>
      <c r="U23" s="441">
        <f>V23+Y23</f>
        <v>3400000</v>
      </c>
      <c r="V23" s="441">
        <v>2000000</v>
      </c>
      <c r="W23" s="508"/>
      <c r="X23" s="508"/>
      <c r="Y23" s="441">
        <v>1400000</v>
      </c>
      <c r="Z23" s="508"/>
      <c r="AA23" s="508"/>
      <c r="AB23" s="441">
        <v>600000</v>
      </c>
      <c r="AC23" s="421"/>
      <c r="AD23" s="421">
        <f>U23</f>
        <v>3400000</v>
      </c>
      <c r="AE23" s="508"/>
      <c r="AF23" s="508"/>
      <c r="AG23" s="508"/>
      <c r="AH23" s="479"/>
      <c r="AI23" s="481"/>
      <c r="AJ23" s="498"/>
    </row>
    <row r="24" spans="1:36" ht="24" x14ac:dyDescent="0.25">
      <c r="A24" s="14"/>
      <c r="B24" s="468"/>
      <c r="C24" s="424"/>
      <c r="D24" s="424"/>
      <c r="E24" s="424"/>
      <c r="F24" s="424"/>
      <c r="G24" s="424"/>
      <c r="H24" s="412"/>
      <c r="I24" s="412"/>
      <c r="J24" s="270" t="s">
        <v>453</v>
      </c>
      <c r="K24" s="270" t="s">
        <v>454</v>
      </c>
      <c r="L24" s="270" t="s">
        <v>455</v>
      </c>
      <c r="M24" s="271">
        <v>100000</v>
      </c>
      <c r="N24" s="412"/>
      <c r="O24" s="412"/>
      <c r="P24" s="424"/>
      <c r="Q24" s="424"/>
      <c r="R24" s="424"/>
      <c r="S24" s="424"/>
      <c r="T24" s="428"/>
      <c r="U24" s="441"/>
      <c r="V24" s="441"/>
      <c r="W24" s="508"/>
      <c r="X24" s="508"/>
      <c r="Y24" s="441"/>
      <c r="Z24" s="508"/>
      <c r="AA24" s="508"/>
      <c r="AB24" s="441"/>
      <c r="AC24" s="421"/>
      <c r="AD24" s="421"/>
      <c r="AE24" s="508"/>
      <c r="AF24" s="508"/>
      <c r="AG24" s="508"/>
      <c r="AH24" s="479"/>
      <c r="AI24" s="481"/>
      <c r="AJ24" s="498"/>
    </row>
    <row r="25" spans="1:36" ht="24" x14ac:dyDescent="0.25">
      <c r="A25" s="14"/>
      <c r="B25" s="468"/>
      <c r="C25" s="424"/>
      <c r="D25" s="424"/>
      <c r="E25" s="424"/>
      <c r="F25" s="424"/>
      <c r="G25" s="424"/>
      <c r="H25" s="412"/>
      <c r="I25" s="412"/>
      <c r="J25" s="270" t="s">
        <v>456</v>
      </c>
      <c r="K25" s="270" t="s">
        <v>457</v>
      </c>
      <c r="L25" s="270" t="s">
        <v>458</v>
      </c>
      <c r="M25" s="270">
        <v>1</v>
      </c>
      <c r="N25" s="412"/>
      <c r="O25" s="412"/>
      <c r="P25" s="424"/>
      <c r="Q25" s="424"/>
      <c r="R25" s="424"/>
      <c r="S25" s="424"/>
      <c r="T25" s="428"/>
      <c r="U25" s="441"/>
      <c r="V25" s="441"/>
      <c r="W25" s="508"/>
      <c r="X25" s="508"/>
      <c r="Y25" s="441"/>
      <c r="Z25" s="508"/>
      <c r="AA25" s="508"/>
      <c r="AB25" s="441"/>
      <c r="AC25" s="421"/>
      <c r="AD25" s="421"/>
      <c r="AE25" s="508"/>
      <c r="AF25" s="508"/>
      <c r="AG25" s="508"/>
      <c r="AH25" s="479"/>
      <c r="AI25" s="481"/>
      <c r="AJ25" s="498"/>
    </row>
    <row r="26" spans="1:36" ht="60" x14ac:dyDescent="0.25">
      <c r="A26" s="14"/>
      <c r="B26" s="468"/>
      <c r="C26" s="424"/>
      <c r="D26" s="424"/>
      <c r="E26" s="424"/>
      <c r="F26" s="424"/>
      <c r="G26" s="424"/>
      <c r="H26" s="412"/>
      <c r="I26" s="412"/>
      <c r="J26" s="270" t="s">
        <v>459</v>
      </c>
      <c r="K26" s="270" t="s">
        <v>460</v>
      </c>
      <c r="L26" s="270" t="s">
        <v>113</v>
      </c>
      <c r="M26" s="270">
        <v>700</v>
      </c>
      <c r="N26" s="412"/>
      <c r="O26" s="412"/>
      <c r="P26" s="424"/>
      <c r="Q26" s="424"/>
      <c r="R26" s="424"/>
      <c r="S26" s="424"/>
      <c r="T26" s="428"/>
      <c r="U26" s="441"/>
      <c r="V26" s="441"/>
      <c r="W26" s="508"/>
      <c r="X26" s="508"/>
      <c r="Y26" s="441"/>
      <c r="Z26" s="508"/>
      <c r="AA26" s="508"/>
      <c r="AB26" s="441"/>
      <c r="AC26" s="421"/>
      <c r="AD26" s="421"/>
      <c r="AE26" s="508"/>
      <c r="AF26" s="508"/>
      <c r="AG26" s="508"/>
      <c r="AH26" s="479"/>
      <c r="AI26" s="481"/>
      <c r="AJ26" s="498"/>
    </row>
    <row r="27" spans="1:36" ht="36.75" thickBot="1" x14ac:dyDescent="0.3">
      <c r="A27" s="14"/>
      <c r="B27" s="469"/>
      <c r="C27" s="426"/>
      <c r="D27" s="426"/>
      <c r="E27" s="426"/>
      <c r="F27" s="426"/>
      <c r="G27" s="426"/>
      <c r="H27" s="413"/>
      <c r="I27" s="413"/>
      <c r="J27" s="272" t="s">
        <v>461</v>
      </c>
      <c r="K27" s="272" t="s">
        <v>462</v>
      </c>
      <c r="L27" s="272" t="s">
        <v>268</v>
      </c>
      <c r="M27" s="272">
        <v>2</v>
      </c>
      <c r="N27" s="413"/>
      <c r="O27" s="413"/>
      <c r="P27" s="426"/>
      <c r="Q27" s="426"/>
      <c r="R27" s="426"/>
      <c r="S27" s="426"/>
      <c r="T27" s="500"/>
      <c r="U27" s="497"/>
      <c r="V27" s="497"/>
      <c r="W27" s="513"/>
      <c r="X27" s="513"/>
      <c r="Y27" s="497"/>
      <c r="Z27" s="513"/>
      <c r="AA27" s="513"/>
      <c r="AB27" s="497"/>
      <c r="AC27" s="422"/>
      <c r="AD27" s="422"/>
      <c r="AE27" s="513"/>
      <c r="AF27" s="513"/>
      <c r="AG27" s="513"/>
      <c r="AH27" s="463"/>
      <c r="AI27" s="465"/>
      <c r="AJ27" s="498"/>
    </row>
    <row r="28" spans="1:36" ht="72" x14ac:dyDescent="0.25">
      <c r="A28" s="14"/>
      <c r="B28" s="468" t="s">
        <v>465</v>
      </c>
      <c r="C28" s="468" t="s">
        <v>466</v>
      </c>
      <c r="D28" s="468" t="s">
        <v>446</v>
      </c>
      <c r="E28" s="468" t="s">
        <v>447</v>
      </c>
      <c r="F28" s="412" t="s">
        <v>773</v>
      </c>
      <c r="G28" s="424" t="s">
        <v>448</v>
      </c>
      <c r="H28" s="453" t="s">
        <v>83</v>
      </c>
      <c r="I28" s="428" t="s">
        <v>83</v>
      </c>
      <c r="J28" s="270" t="s">
        <v>449</v>
      </c>
      <c r="K28" s="270" t="s">
        <v>450</v>
      </c>
      <c r="L28" s="270" t="s">
        <v>380</v>
      </c>
      <c r="M28" s="270">
        <v>4.03</v>
      </c>
      <c r="N28" s="424" t="s">
        <v>86</v>
      </c>
      <c r="O28" s="412" t="s">
        <v>105</v>
      </c>
      <c r="P28" s="453" t="s">
        <v>451</v>
      </c>
      <c r="Q28" s="428" t="s">
        <v>89</v>
      </c>
      <c r="R28" s="453" t="s">
        <v>90</v>
      </c>
      <c r="S28" s="428" t="s">
        <v>174</v>
      </c>
      <c r="T28" s="453">
        <f>U28+U31+U34</f>
        <v>6112314</v>
      </c>
      <c r="U28" s="441">
        <f>V28+Y28</f>
        <v>1874979</v>
      </c>
      <c r="V28" s="421">
        <v>1102929</v>
      </c>
      <c r="W28" s="428" t="s">
        <v>175</v>
      </c>
      <c r="X28" s="453" t="s">
        <v>175</v>
      </c>
      <c r="Y28" s="441">
        <v>772050</v>
      </c>
      <c r="Z28" s="453" t="s">
        <v>175</v>
      </c>
      <c r="AA28" s="428" t="s">
        <v>175</v>
      </c>
      <c r="AB28" s="421">
        <v>330879</v>
      </c>
      <c r="AC28" s="428" t="s">
        <v>92</v>
      </c>
      <c r="AD28" s="421">
        <f>U28</f>
        <v>1874979</v>
      </c>
      <c r="AE28" s="454" t="s">
        <v>175</v>
      </c>
      <c r="AF28" s="454" t="s">
        <v>175</v>
      </c>
      <c r="AG28" s="454" t="s">
        <v>175</v>
      </c>
      <c r="AH28" s="509">
        <v>45627</v>
      </c>
      <c r="AI28" s="511">
        <v>45689</v>
      </c>
      <c r="AJ28" s="266"/>
    </row>
    <row r="29" spans="1:36" ht="24" x14ac:dyDescent="0.25">
      <c r="A29" s="14"/>
      <c r="B29" s="468"/>
      <c r="C29" s="468"/>
      <c r="D29" s="468"/>
      <c r="E29" s="468"/>
      <c r="F29" s="412"/>
      <c r="G29" s="424"/>
      <c r="H29" s="453"/>
      <c r="I29" s="428"/>
      <c r="J29" s="270" t="s">
        <v>453</v>
      </c>
      <c r="K29" s="270" t="s">
        <v>454</v>
      </c>
      <c r="L29" s="270" t="s">
        <v>455</v>
      </c>
      <c r="M29" s="271">
        <v>38000</v>
      </c>
      <c r="N29" s="424"/>
      <c r="O29" s="412"/>
      <c r="P29" s="453"/>
      <c r="Q29" s="428"/>
      <c r="R29" s="453"/>
      <c r="S29" s="428"/>
      <c r="T29" s="453"/>
      <c r="U29" s="441"/>
      <c r="V29" s="453"/>
      <c r="W29" s="428"/>
      <c r="X29" s="453"/>
      <c r="Y29" s="441"/>
      <c r="Z29" s="453"/>
      <c r="AA29" s="428"/>
      <c r="AB29" s="421"/>
      <c r="AC29" s="428"/>
      <c r="AD29" s="421"/>
      <c r="AE29" s="508"/>
      <c r="AF29" s="508"/>
      <c r="AG29" s="508"/>
      <c r="AH29" s="510"/>
      <c r="AI29" s="512"/>
      <c r="AJ29" s="266"/>
    </row>
    <row r="30" spans="1:36" ht="24" x14ac:dyDescent="0.25">
      <c r="A30" s="14"/>
      <c r="B30" s="468"/>
      <c r="C30" s="468"/>
      <c r="D30" s="468"/>
      <c r="E30" s="468"/>
      <c r="F30" s="412"/>
      <c r="G30" s="424"/>
      <c r="H30" s="453"/>
      <c r="I30" s="428"/>
      <c r="J30" s="270" t="s">
        <v>456</v>
      </c>
      <c r="K30" s="270" t="s">
        <v>457</v>
      </c>
      <c r="L30" s="270" t="s">
        <v>458</v>
      </c>
      <c r="M30" s="270">
        <v>1</v>
      </c>
      <c r="N30" s="424"/>
      <c r="O30" s="412"/>
      <c r="P30" s="453"/>
      <c r="Q30" s="428"/>
      <c r="R30" s="453"/>
      <c r="S30" s="428"/>
      <c r="T30" s="453"/>
      <c r="U30" s="441"/>
      <c r="V30" s="461"/>
      <c r="W30" s="428"/>
      <c r="X30" s="453"/>
      <c r="Y30" s="441"/>
      <c r="Z30" s="453"/>
      <c r="AA30" s="428"/>
      <c r="AB30" s="421"/>
      <c r="AC30" s="428"/>
      <c r="AD30" s="421"/>
      <c r="AE30" s="508"/>
      <c r="AF30" s="508"/>
      <c r="AG30" s="508"/>
      <c r="AH30" s="510"/>
      <c r="AI30" s="512"/>
      <c r="AJ30" s="266"/>
    </row>
    <row r="31" spans="1:36" ht="72" x14ac:dyDescent="0.25">
      <c r="A31" s="14"/>
      <c r="B31" s="468"/>
      <c r="C31" s="468"/>
      <c r="D31" s="468"/>
      <c r="E31" s="468"/>
      <c r="F31" s="412" t="s">
        <v>774</v>
      </c>
      <c r="G31" s="424"/>
      <c r="H31" s="453"/>
      <c r="I31" s="428"/>
      <c r="J31" s="270" t="s">
        <v>449</v>
      </c>
      <c r="K31" s="270" t="s">
        <v>450</v>
      </c>
      <c r="L31" s="270" t="s">
        <v>380</v>
      </c>
      <c r="M31" s="270">
        <v>16.5</v>
      </c>
      <c r="N31" s="424"/>
      <c r="O31" s="412" t="s">
        <v>156</v>
      </c>
      <c r="P31" s="453"/>
      <c r="Q31" s="428"/>
      <c r="R31" s="453"/>
      <c r="S31" s="428"/>
      <c r="T31" s="453"/>
      <c r="U31" s="441">
        <f>V31+Y31</f>
        <v>3854835</v>
      </c>
      <c r="V31" s="421">
        <v>2267550</v>
      </c>
      <c r="W31" s="428"/>
      <c r="X31" s="453"/>
      <c r="Y31" s="421">
        <v>1587285</v>
      </c>
      <c r="Z31" s="453"/>
      <c r="AA31" s="428"/>
      <c r="AB31" s="421">
        <v>680265</v>
      </c>
      <c r="AC31" s="428"/>
      <c r="AD31" s="421">
        <f>U31</f>
        <v>3854835</v>
      </c>
      <c r="AE31" s="508"/>
      <c r="AF31" s="508"/>
      <c r="AG31" s="508"/>
      <c r="AH31" s="510"/>
      <c r="AI31" s="512"/>
      <c r="AJ31" s="266"/>
    </row>
    <row r="32" spans="1:36" ht="24" x14ac:dyDescent="0.25">
      <c r="A32" s="14"/>
      <c r="B32" s="468"/>
      <c r="C32" s="468"/>
      <c r="D32" s="468"/>
      <c r="E32" s="468"/>
      <c r="F32" s="412"/>
      <c r="G32" s="424"/>
      <c r="H32" s="453"/>
      <c r="I32" s="428"/>
      <c r="J32" s="270" t="s">
        <v>453</v>
      </c>
      <c r="K32" s="270" t="s">
        <v>454</v>
      </c>
      <c r="L32" s="270" t="s">
        <v>455</v>
      </c>
      <c r="M32" s="271">
        <v>165000</v>
      </c>
      <c r="N32" s="424"/>
      <c r="O32" s="412"/>
      <c r="P32" s="453"/>
      <c r="Q32" s="428"/>
      <c r="R32" s="453"/>
      <c r="S32" s="428"/>
      <c r="T32" s="453"/>
      <c r="U32" s="441"/>
      <c r="V32" s="421"/>
      <c r="W32" s="428"/>
      <c r="X32" s="453"/>
      <c r="Y32" s="421"/>
      <c r="Z32" s="453"/>
      <c r="AA32" s="428"/>
      <c r="AB32" s="421"/>
      <c r="AC32" s="428"/>
      <c r="AD32" s="421"/>
      <c r="AE32" s="508"/>
      <c r="AF32" s="508"/>
      <c r="AG32" s="508"/>
      <c r="AH32" s="510"/>
      <c r="AI32" s="512"/>
      <c r="AJ32" s="266"/>
    </row>
    <row r="33" spans="1:36" ht="24" x14ac:dyDescent="0.25">
      <c r="A33" s="14"/>
      <c r="B33" s="468"/>
      <c r="C33" s="468"/>
      <c r="D33" s="468"/>
      <c r="E33" s="468"/>
      <c r="F33" s="412"/>
      <c r="G33" s="424"/>
      <c r="H33" s="453"/>
      <c r="I33" s="428"/>
      <c r="J33" s="270" t="s">
        <v>456</v>
      </c>
      <c r="K33" s="270" t="s">
        <v>457</v>
      </c>
      <c r="L33" s="270" t="s">
        <v>458</v>
      </c>
      <c r="M33" s="270">
        <v>1</v>
      </c>
      <c r="N33" s="424"/>
      <c r="O33" s="412"/>
      <c r="P33" s="453"/>
      <c r="Q33" s="428"/>
      <c r="R33" s="453"/>
      <c r="S33" s="428"/>
      <c r="T33" s="453"/>
      <c r="U33" s="441"/>
      <c r="V33" s="421"/>
      <c r="W33" s="428"/>
      <c r="X33" s="453"/>
      <c r="Y33" s="421"/>
      <c r="Z33" s="453"/>
      <c r="AA33" s="428"/>
      <c r="AB33" s="421"/>
      <c r="AC33" s="428"/>
      <c r="AD33" s="421"/>
      <c r="AE33" s="508"/>
      <c r="AF33" s="508"/>
      <c r="AG33" s="508"/>
      <c r="AH33" s="510"/>
      <c r="AI33" s="512"/>
      <c r="AJ33" s="266"/>
    </row>
    <row r="34" spans="1:36" ht="72" x14ac:dyDescent="0.25">
      <c r="A34" s="14"/>
      <c r="B34" s="468"/>
      <c r="C34" s="468"/>
      <c r="D34" s="468"/>
      <c r="E34" s="468"/>
      <c r="F34" s="412" t="s">
        <v>775</v>
      </c>
      <c r="G34" s="424"/>
      <c r="H34" s="453"/>
      <c r="I34" s="428"/>
      <c r="J34" s="270" t="s">
        <v>449</v>
      </c>
      <c r="K34" s="270" t="s">
        <v>450</v>
      </c>
      <c r="L34" s="270" t="s">
        <v>380</v>
      </c>
      <c r="M34" s="270">
        <v>3.548</v>
      </c>
      <c r="N34" s="424"/>
      <c r="O34" s="412" t="s">
        <v>121</v>
      </c>
      <c r="P34" s="453"/>
      <c r="Q34" s="428"/>
      <c r="R34" s="453"/>
      <c r="S34" s="428"/>
      <c r="T34" s="453"/>
      <c r="U34" s="441">
        <f>V34+Y34</f>
        <v>382500</v>
      </c>
      <c r="V34" s="441">
        <v>225000</v>
      </c>
      <c r="W34" s="428"/>
      <c r="X34" s="453"/>
      <c r="Y34" s="441">
        <v>157500</v>
      </c>
      <c r="Z34" s="453"/>
      <c r="AA34" s="428"/>
      <c r="AB34" s="421">
        <v>67500</v>
      </c>
      <c r="AC34" s="428"/>
      <c r="AD34" s="421">
        <f>U34</f>
        <v>382500</v>
      </c>
      <c r="AE34" s="508"/>
      <c r="AF34" s="508" t="s">
        <v>175</v>
      </c>
      <c r="AG34" s="508" t="s">
        <v>175</v>
      </c>
      <c r="AH34" s="510"/>
      <c r="AI34" s="512"/>
      <c r="AJ34" s="266"/>
    </row>
    <row r="35" spans="1:36" ht="24" x14ac:dyDescent="0.25">
      <c r="A35" s="14"/>
      <c r="B35" s="468"/>
      <c r="C35" s="468"/>
      <c r="D35" s="468"/>
      <c r="E35" s="468"/>
      <c r="F35" s="412"/>
      <c r="G35" s="424"/>
      <c r="H35" s="453"/>
      <c r="I35" s="428"/>
      <c r="J35" s="270" t="s">
        <v>453</v>
      </c>
      <c r="K35" s="270" t="s">
        <v>454</v>
      </c>
      <c r="L35" s="270" t="s">
        <v>455</v>
      </c>
      <c r="M35" s="271">
        <v>2354</v>
      </c>
      <c r="N35" s="424"/>
      <c r="O35" s="412"/>
      <c r="P35" s="453"/>
      <c r="Q35" s="428"/>
      <c r="R35" s="453"/>
      <c r="S35" s="428"/>
      <c r="T35" s="453"/>
      <c r="U35" s="441"/>
      <c r="V35" s="441"/>
      <c r="W35" s="428"/>
      <c r="X35" s="453"/>
      <c r="Y35" s="441"/>
      <c r="Z35" s="453"/>
      <c r="AA35" s="428"/>
      <c r="AB35" s="421"/>
      <c r="AC35" s="428"/>
      <c r="AD35" s="421"/>
      <c r="AE35" s="508"/>
      <c r="AF35" s="508"/>
      <c r="AG35" s="508"/>
      <c r="AH35" s="510"/>
      <c r="AI35" s="512"/>
      <c r="AJ35" s="266"/>
    </row>
    <row r="36" spans="1:36" ht="24" x14ac:dyDescent="0.25">
      <c r="A36" s="14"/>
      <c r="B36" s="468"/>
      <c r="C36" s="468"/>
      <c r="D36" s="468"/>
      <c r="E36" s="468"/>
      <c r="F36" s="412"/>
      <c r="G36" s="424"/>
      <c r="H36" s="453"/>
      <c r="I36" s="428"/>
      <c r="J36" s="270" t="s">
        <v>456</v>
      </c>
      <c r="K36" s="270" t="s">
        <v>457</v>
      </c>
      <c r="L36" s="270" t="s">
        <v>458</v>
      </c>
      <c r="M36" s="270">
        <v>1</v>
      </c>
      <c r="N36" s="424"/>
      <c r="O36" s="412"/>
      <c r="P36" s="453"/>
      <c r="Q36" s="428"/>
      <c r="R36" s="453"/>
      <c r="S36" s="428"/>
      <c r="T36" s="453"/>
      <c r="U36" s="441"/>
      <c r="V36" s="441"/>
      <c r="W36" s="428"/>
      <c r="X36" s="453"/>
      <c r="Y36" s="441"/>
      <c r="Z36" s="453"/>
      <c r="AA36" s="428"/>
      <c r="AB36" s="421"/>
      <c r="AC36" s="428"/>
      <c r="AD36" s="421"/>
      <c r="AE36" s="508"/>
      <c r="AF36" s="508"/>
      <c r="AG36" s="508"/>
      <c r="AH36" s="510"/>
      <c r="AI36" s="512"/>
      <c r="AJ36" s="266"/>
    </row>
    <row r="37" spans="1:36" ht="60" customHeight="1" x14ac:dyDescent="0.25">
      <c r="A37" s="14"/>
      <c r="B37" s="484" t="s">
        <v>467</v>
      </c>
      <c r="C37" s="412" t="s">
        <v>468</v>
      </c>
      <c r="D37" s="412" t="s">
        <v>446</v>
      </c>
      <c r="E37" s="412" t="s">
        <v>447</v>
      </c>
      <c r="F37" s="412" t="s">
        <v>776</v>
      </c>
      <c r="G37" s="412" t="s">
        <v>448</v>
      </c>
      <c r="H37" s="412" t="s">
        <v>83</v>
      </c>
      <c r="I37" s="412" t="s">
        <v>83</v>
      </c>
      <c r="J37" s="270" t="s">
        <v>449</v>
      </c>
      <c r="K37" s="270" t="s">
        <v>450</v>
      </c>
      <c r="L37" s="270" t="s">
        <v>380</v>
      </c>
      <c r="M37" s="270">
        <v>1.8315999999999999</v>
      </c>
      <c r="N37" s="424" t="s">
        <v>86</v>
      </c>
      <c r="O37" s="412" t="s">
        <v>118</v>
      </c>
      <c r="P37" s="412" t="s">
        <v>451</v>
      </c>
      <c r="Q37" s="412" t="s">
        <v>89</v>
      </c>
      <c r="R37" s="412" t="s">
        <v>90</v>
      </c>
      <c r="S37" s="412" t="s">
        <v>174</v>
      </c>
      <c r="T37" s="441">
        <f>U37+U42</f>
        <v>1870000</v>
      </c>
      <c r="U37" s="441">
        <f>V37+Y37</f>
        <v>1020000</v>
      </c>
      <c r="V37" s="441">
        <v>600000</v>
      </c>
      <c r="W37" s="421" t="s">
        <v>175</v>
      </c>
      <c r="X37" s="421" t="s">
        <v>175</v>
      </c>
      <c r="Y37" s="421">
        <v>420000</v>
      </c>
      <c r="Z37" s="421" t="s">
        <v>175</v>
      </c>
      <c r="AA37" s="421" t="s">
        <v>175</v>
      </c>
      <c r="AB37" s="421">
        <v>180000</v>
      </c>
      <c r="AC37" s="421" t="s">
        <v>92</v>
      </c>
      <c r="AD37" s="421">
        <f>U37</f>
        <v>1020000</v>
      </c>
      <c r="AE37" s="502" t="s">
        <v>175</v>
      </c>
      <c r="AF37" s="502" t="s">
        <v>175</v>
      </c>
      <c r="AG37" s="504" t="s">
        <v>175</v>
      </c>
      <c r="AH37" s="506" t="s">
        <v>328</v>
      </c>
      <c r="AI37" s="481" t="s">
        <v>430</v>
      </c>
      <c r="AJ37" s="466"/>
    </row>
    <row r="38" spans="1:36" ht="24" x14ac:dyDescent="0.25">
      <c r="A38" s="14"/>
      <c r="B38" s="484"/>
      <c r="C38" s="412"/>
      <c r="D38" s="412"/>
      <c r="E38" s="412"/>
      <c r="F38" s="412"/>
      <c r="G38" s="412"/>
      <c r="H38" s="412"/>
      <c r="I38" s="412"/>
      <c r="J38" s="270" t="s">
        <v>453</v>
      </c>
      <c r="K38" s="270" t="s">
        <v>454</v>
      </c>
      <c r="L38" s="270" t="s">
        <v>455</v>
      </c>
      <c r="M38" s="271">
        <v>18316</v>
      </c>
      <c r="N38" s="424"/>
      <c r="O38" s="412"/>
      <c r="P38" s="412"/>
      <c r="Q38" s="412"/>
      <c r="R38" s="412"/>
      <c r="S38" s="412"/>
      <c r="T38" s="441"/>
      <c r="U38" s="441"/>
      <c r="V38" s="441"/>
      <c r="W38" s="421"/>
      <c r="X38" s="421"/>
      <c r="Y38" s="421"/>
      <c r="Z38" s="421"/>
      <c r="AA38" s="421"/>
      <c r="AB38" s="421"/>
      <c r="AC38" s="421"/>
      <c r="AD38" s="421"/>
      <c r="AE38" s="502"/>
      <c r="AF38" s="502"/>
      <c r="AG38" s="504"/>
      <c r="AH38" s="506"/>
      <c r="AI38" s="481"/>
      <c r="AJ38" s="466"/>
    </row>
    <row r="39" spans="1:36" ht="24" x14ac:dyDescent="0.25">
      <c r="A39" s="275"/>
      <c r="B39" s="484"/>
      <c r="C39" s="412"/>
      <c r="D39" s="412"/>
      <c r="E39" s="412"/>
      <c r="F39" s="412"/>
      <c r="G39" s="412"/>
      <c r="H39" s="412"/>
      <c r="I39" s="412"/>
      <c r="J39" s="270" t="s">
        <v>456</v>
      </c>
      <c r="K39" s="270" t="s">
        <v>457</v>
      </c>
      <c r="L39" s="270" t="s">
        <v>458</v>
      </c>
      <c r="M39" s="270">
        <v>1</v>
      </c>
      <c r="N39" s="424"/>
      <c r="O39" s="412"/>
      <c r="P39" s="412"/>
      <c r="Q39" s="412"/>
      <c r="R39" s="412"/>
      <c r="S39" s="412"/>
      <c r="T39" s="441"/>
      <c r="U39" s="441"/>
      <c r="V39" s="441"/>
      <c r="W39" s="421"/>
      <c r="X39" s="421"/>
      <c r="Y39" s="421"/>
      <c r="Z39" s="421"/>
      <c r="AA39" s="421"/>
      <c r="AB39" s="421"/>
      <c r="AC39" s="421"/>
      <c r="AD39" s="421"/>
      <c r="AE39" s="502"/>
      <c r="AF39" s="502"/>
      <c r="AG39" s="504"/>
      <c r="AH39" s="506"/>
      <c r="AI39" s="481"/>
      <c r="AJ39" s="466"/>
    </row>
    <row r="40" spans="1:36" ht="60" x14ac:dyDescent="0.25">
      <c r="A40" s="14"/>
      <c r="B40" s="484"/>
      <c r="C40" s="412"/>
      <c r="D40" s="412"/>
      <c r="E40" s="412"/>
      <c r="F40" s="412"/>
      <c r="G40" s="412"/>
      <c r="H40" s="412"/>
      <c r="I40" s="412"/>
      <c r="J40" s="270" t="s">
        <v>459</v>
      </c>
      <c r="K40" s="270" t="s">
        <v>460</v>
      </c>
      <c r="L40" s="270" t="s">
        <v>113</v>
      </c>
      <c r="M40" s="270">
        <v>500</v>
      </c>
      <c r="N40" s="424"/>
      <c r="O40" s="412"/>
      <c r="P40" s="412"/>
      <c r="Q40" s="412"/>
      <c r="R40" s="412"/>
      <c r="S40" s="412"/>
      <c r="T40" s="441"/>
      <c r="U40" s="441"/>
      <c r="V40" s="441"/>
      <c r="W40" s="421"/>
      <c r="X40" s="421"/>
      <c r="Y40" s="421"/>
      <c r="Z40" s="421"/>
      <c r="AA40" s="421"/>
      <c r="AB40" s="421"/>
      <c r="AC40" s="421"/>
      <c r="AD40" s="421"/>
      <c r="AE40" s="502"/>
      <c r="AF40" s="502"/>
      <c r="AG40" s="504"/>
      <c r="AH40" s="506"/>
      <c r="AI40" s="481"/>
      <c r="AJ40" s="466"/>
    </row>
    <row r="41" spans="1:36" ht="36" x14ac:dyDescent="0.25">
      <c r="A41" s="14"/>
      <c r="B41" s="484"/>
      <c r="C41" s="412"/>
      <c r="D41" s="412"/>
      <c r="E41" s="412"/>
      <c r="F41" s="412"/>
      <c r="G41" s="412"/>
      <c r="H41" s="412"/>
      <c r="I41" s="412"/>
      <c r="J41" s="270" t="s">
        <v>461</v>
      </c>
      <c r="K41" s="270" t="s">
        <v>462</v>
      </c>
      <c r="L41" s="270" t="s">
        <v>268</v>
      </c>
      <c r="M41" s="270">
        <v>0.64</v>
      </c>
      <c r="N41" s="424"/>
      <c r="O41" s="412"/>
      <c r="P41" s="412"/>
      <c r="Q41" s="412"/>
      <c r="R41" s="412"/>
      <c r="S41" s="412"/>
      <c r="T41" s="441"/>
      <c r="U41" s="441"/>
      <c r="V41" s="441"/>
      <c r="W41" s="421"/>
      <c r="X41" s="421"/>
      <c r="Y41" s="421"/>
      <c r="Z41" s="421"/>
      <c r="AA41" s="421"/>
      <c r="AB41" s="421"/>
      <c r="AC41" s="421"/>
      <c r="AD41" s="421"/>
      <c r="AE41" s="502"/>
      <c r="AF41" s="502"/>
      <c r="AG41" s="504"/>
      <c r="AH41" s="506"/>
      <c r="AI41" s="481"/>
      <c r="AJ41" s="466"/>
    </row>
    <row r="42" spans="1:36" ht="72" x14ac:dyDescent="0.25">
      <c r="A42" s="14"/>
      <c r="B42" s="484"/>
      <c r="C42" s="412"/>
      <c r="D42" s="412"/>
      <c r="E42" s="412"/>
      <c r="F42" s="412" t="s">
        <v>777</v>
      </c>
      <c r="G42" s="412"/>
      <c r="H42" s="412"/>
      <c r="I42" s="412"/>
      <c r="J42" s="270" t="s">
        <v>449</v>
      </c>
      <c r="K42" s="270" t="s">
        <v>450</v>
      </c>
      <c r="L42" s="270" t="s">
        <v>380</v>
      </c>
      <c r="M42" s="270">
        <v>20.918099999999999</v>
      </c>
      <c r="N42" s="424"/>
      <c r="O42" s="412" t="s">
        <v>118</v>
      </c>
      <c r="P42" s="412"/>
      <c r="Q42" s="412"/>
      <c r="R42" s="412"/>
      <c r="S42" s="412"/>
      <c r="T42" s="441"/>
      <c r="U42" s="441">
        <f>V42+Y42</f>
        <v>850000</v>
      </c>
      <c r="V42" s="441">
        <v>500000</v>
      </c>
      <c r="W42" s="421"/>
      <c r="X42" s="421"/>
      <c r="Y42" s="421">
        <v>350000</v>
      </c>
      <c r="Z42" s="421"/>
      <c r="AA42" s="421"/>
      <c r="AB42" s="421">
        <v>150000</v>
      </c>
      <c r="AC42" s="421"/>
      <c r="AD42" s="421">
        <f>U42</f>
        <v>850000</v>
      </c>
      <c r="AE42" s="502" t="s">
        <v>175</v>
      </c>
      <c r="AF42" s="502" t="s">
        <v>469</v>
      </c>
      <c r="AG42" s="504"/>
      <c r="AH42" s="506"/>
      <c r="AI42" s="481"/>
      <c r="AJ42" s="466"/>
    </row>
    <row r="43" spans="1:36" ht="24" x14ac:dyDescent="0.25">
      <c r="A43" s="14"/>
      <c r="B43" s="484"/>
      <c r="C43" s="412"/>
      <c r="D43" s="412"/>
      <c r="E43" s="412"/>
      <c r="F43" s="412"/>
      <c r="G43" s="412"/>
      <c r="H43" s="412"/>
      <c r="I43" s="412"/>
      <c r="J43" s="270" t="s">
        <v>453</v>
      </c>
      <c r="K43" s="270" t="s">
        <v>454</v>
      </c>
      <c r="L43" s="270" t="s">
        <v>455</v>
      </c>
      <c r="M43" s="271">
        <v>209181</v>
      </c>
      <c r="N43" s="424"/>
      <c r="O43" s="412"/>
      <c r="P43" s="412"/>
      <c r="Q43" s="412"/>
      <c r="R43" s="412"/>
      <c r="S43" s="412"/>
      <c r="T43" s="441"/>
      <c r="U43" s="421"/>
      <c r="V43" s="421"/>
      <c r="W43" s="421"/>
      <c r="X43" s="421"/>
      <c r="Y43" s="421"/>
      <c r="Z43" s="421"/>
      <c r="AA43" s="421"/>
      <c r="AB43" s="421"/>
      <c r="AC43" s="421"/>
      <c r="AD43" s="421"/>
      <c r="AE43" s="502"/>
      <c r="AF43" s="502"/>
      <c r="AG43" s="504"/>
      <c r="AH43" s="506"/>
      <c r="AI43" s="481"/>
      <c r="AJ43" s="466"/>
    </row>
    <row r="44" spans="1:36" ht="24.75" thickBot="1" x14ac:dyDescent="0.3">
      <c r="A44" s="14"/>
      <c r="B44" s="472"/>
      <c r="C44" s="413"/>
      <c r="D44" s="413"/>
      <c r="E44" s="413"/>
      <c r="F44" s="413"/>
      <c r="G44" s="413"/>
      <c r="H44" s="413"/>
      <c r="I44" s="413"/>
      <c r="J44" s="272" t="s">
        <v>456</v>
      </c>
      <c r="K44" s="272" t="s">
        <v>457</v>
      </c>
      <c r="L44" s="272" t="s">
        <v>458</v>
      </c>
      <c r="M44" s="272">
        <v>1</v>
      </c>
      <c r="N44" s="426"/>
      <c r="O44" s="413"/>
      <c r="P44" s="413"/>
      <c r="Q44" s="413"/>
      <c r="R44" s="413"/>
      <c r="S44" s="413"/>
      <c r="T44" s="497"/>
      <c r="U44" s="422"/>
      <c r="V44" s="422"/>
      <c r="W44" s="422"/>
      <c r="X44" s="422"/>
      <c r="Y44" s="422"/>
      <c r="Z44" s="422"/>
      <c r="AA44" s="422"/>
      <c r="AB44" s="422"/>
      <c r="AC44" s="422"/>
      <c r="AD44" s="422"/>
      <c r="AE44" s="503"/>
      <c r="AF44" s="503"/>
      <c r="AG44" s="505"/>
      <c r="AH44" s="507"/>
      <c r="AI44" s="465"/>
      <c r="AJ44" s="466"/>
    </row>
    <row r="45" spans="1:36" ht="72" x14ac:dyDescent="0.25">
      <c r="A45" s="14"/>
      <c r="B45" s="468" t="s">
        <v>470</v>
      </c>
      <c r="C45" s="424" t="s">
        <v>471</v>
      </c>
      <c r="D45" s="425" t="s">
        <v>446</v>
      </c>
      <c r="E45" s="425" t="s">
        <v>447</v>
      </c>
      <c r="F45" s="425" t="s">
        <v>778</v>
      </c>
      <c r="G45" s="425" t="s">
        <v>448</v>
      </c>
      <c r="H45" s="425" t="s">
        <v>83</v>
      </c>
      <c r="I45" s="425" t="s">
        <v>83</v>
      </c>
      <c r="J45" s="273" t="s">
        <v>449</v>
      </c>
      <c r="K45" s="273" t="s">
        <v>450</v>
      </c>
      <c r="L45" s="273" t="s">
        <v>380</v>
      </c>
      <c r="M45" s="273">
        <v>17.364699999999999</v>
      </c>
      <c r="N45" s="425" t="s">
        <v>86</v>
      </c>
      <c r="O45" s="425" t="s">
        <v>102</v>
      </c>
      <c r="P45" s="425" t="s">
        <v>451</v>
      </c>
      <c r="Q45" s="425" t="s">
        <v>89</v>
      </c>
      <c r="R45" s="425" t="s">
        <v>90</v>
      </c>
      <c r="S45" s="425" t="s">
        <v>174</v>
      </c>
      <c r="T45" s="461">
        <f>U45+U48+U51+U54+U57+U60</f>
        <v>3638153</v>
      </c>
      <c r="U45" s="429">
        <f>V45+Y45</f>
        <v>850000</v>
      </c>
      <c r="V45" s="429">
        <v>500000</v>
      </c>
      <c r="W45" s="429" t="s">
        <v>175</v>
      </c>
      <c r="X45" s="429" t="s">
        <v>175</v>
      </c>
      <c r="Y45" s="429">
        <v>350000</v>
      </c>
      <c r="Z45" s="429" t="s">
        <v>175</v>
      </c>
      <c r="AA45" s="429" t="s">
        <v>175</v>
      </c>
      <c r="AB45" s="461">
        <v>150000</v>
      </c>
      <c r="AC45" s="461" t="s">
        <v>92</v>
      </c>
      <c r="AD45" s="461">
        <f>U45</f>
        <v>850000</v>
      </c>
      <c r="AE45" s="501" t="s">
        <v>175</v>
      </c>
      <c r="AF45" s="501" t="s">
        <v>175</v>
      </c>
      <c r="AG45" s="501" t="s">
        <v>175</v>
      </c>
      <c r="AH45" s="462" t="s">
        <v>323</v>
      </c>
      <c r="AI45" s="464" t="s">
        <v>434</v>
      </c>
      <c r="AJ45" s="498"/>
    </row>
    <row r="46" spans="1:36" ht="24" x14ac:dyDescent="0.25">
      <c r="A46" s="14"/>
      <c r="B46" s="468"/>
      <c r="C46" s="424"/>
      <c r="D46" s="412"/>
      <c r="E46" s="412"/>
      <c r="F46" s="412"/>
      <c r="G46" s="412"/>
      <c r="H46" s="412"/>
      <c r="I46" s="412"/>
      <c r="J46" s="270" t="s">
        <v>453</v>
      </c>
      <c r="K46" s="270" t="s">
        <v>454</v>
      </c>
      <c r="L46" s="270" t="s">
        <v>455</v>
      </c>
      <c r="M46" s="271">
        <v>173647</v>
      </c>
      <c r="N46" s="412"/>
      <c r="O46" s="412"/>
      <c r="P46" s="412"/>
      <c r="Q46" s="412"/>
      <c r="R46" s="412"/>
      <c r="S46" s="412"/>
      <c r="T46" s="421"/>
      <c r="U46" s="421"/>
      <c r="V46" s="421"/>
      <c r="W46" s="441"/>
      <c r="X46" s="441"/>
      <c r="Y46" s="421"/>
      <c r="Z46" s="441"/>
      <c r="AA46" s="441"/>
      <c r="AB46" s="421"/>
      <c r="AC46" s="421"/>
      <c r="AD46" s="421"/>
      <c r="AE46" s="502"/>
      <c r="AF46" s="502"/>
      <c r="AG46" s="502"/>
      <c r="AH46" s="479"/>
      <c r="AI46" s="481"/>
      <c r="AJ46" s="498"/>
    </row>
    <row r="47" spans="1:36" ht="24" x14ac:dyDescent="0.25">
      <c r="A47" s="14"/>
      <c r="B47" s="468"/>
      <c r="C47" s="424"/>
      <c r="D47" s="412"/>
      <c r="E47" s="412"/>
      <c r="F47" s="412"/>
      <c r="G47" s="412"/>
      <c r="H47" s="412"/>
      <c r="I47" s="412"/>
      <c r="J47" s="270" t="s">
        <v>456</v>
      </c>
      <c r="K47" s="270" t="s">
        <v>457</v>
      </c>
      <c r="L47" s="270" t="s">
        <v>458</v>
      </c>
      <c r="M47" s="270">
        <v>1</v>
      </c>
      <c r="N47" s="412"/>
      <c r="O47" s="412"/>
      <c r="P47" s="412"/>
      <c r="Q47" s="412"/>
      <c r="R47" s="412"/>
      <c r="S47" s="412"/>
      <c r="T47" s="421"/>
      <c r="U47" s="421"/>
      <c r="V47" s="421"/>
      <c r="W47" s="441"/>
      <c r="X47" s="441"/>
      <c r="Y47" s="421"/>
      <c r="Z47" s="441"/>
      <c r="AA47" s="441"/>
      <c r="AB47" s="421"/>
      <c r="AC47" s="421"/>
      <c r="AD47" s="421"/>
      <c r="AE47" s="502"/>
      <c r="AF47" s="502"/>
      <c r="AG47" s="502"/>
      <c r="AH47" s="479"/>
      <c r="AI47" s="481"/>
      <c r="AJ47" s="498"/>
    </row>
    <row r="48" spans="1:36" ht="72" x14ac:dyDescent="0.25">
      <c r="A48" s="14"/>
      <c r="B48" s="468"/>
      <c r="C48" s="424"/>
      <c r="D48" s="412"/>
      <c r="E48" s="412"/>
      <c r="F48" s="412" t="s">
        <v>779</v>
      </c>
      <c r="G48" s="412"/>
      <c r="H48" s="412"/>
      <c r="I48" s="412"/>
      <c r="J48" s="270" t="s">
        <v>449</v>
      </c>
      <c r="K48" s="270" t="s">
        <v>450</v>
      </c>
      <c r="L48" s="270" t="s">
        <v>380</v>
      </c>
      <c r="M48" s="270">
        <v>12.295199999999999</v>
      </c>
      <c r="N48" s="412"/>
      <c r="O48" s="412"/>
      <c r="P48" s="412"/>
      <c r="Q48" s="412"/>
      <c r="R48" s="412"/>
      <c r="S48" s="412"/>
      <c r="T48" s="421"/>
      <c r="U48" s="441">
        <f>V48+Y48</f>
        <v>425000</v>
      </c>
      <c r="V48" s="421">
        <v>250000</v>
      </c>
      <c r="W48" s="441"/>
      <c r="X48" s="441"/>
      <c r="Y48" s="441">
        <v>175000</v>
      </c>
      <c r="Z48" s="441"/>
      <c r="AA48" s="441"/>
      <c r="AB48" s="421">
        <v>75000</v>
      </c>
      <c r="AC48" s="421"/>
      <c r="AD48" s="421">
        <f>U48</f>
        <v>425000</v>
      </c>
      <c r="AE48" s="502"/>
      <c r="AF48" s="502"/>
      <c r="AG48" s="502"/>
      <c r="AH48" s="479"/>
      <c r="AI48" s="481"/>
      <c r="AJ48" s="498"/>
    </row>
    <row r="49" spans="1:36" ht="24" x14ac:dyDescent="0.25">
      <c r="A49" s="14"/>
      <c r="B49" s="468"/>
      <c r="C49" s="424"/>
      <c r="D49" s="412"/>
      <c r="E49" s="412"/>
      <c r="F49" s="412"/>
      <c r="G49" s="412"/>
      <c r="H49" s="412"/>
      <c r="I49" s="412"/>
      <c r="J49" s="270" t="s">
        <v>453</v>
      </c>
      <c r="K49" s="270" t="s">
        <v>454</v>
      </c>
      <c r="L49" s="270" t="s">
        <v>455</v>
      </c>
      <c r="M49" s="271">
        <v>122952</v>
      </c>
      <c r="N49" s="412"/>
      <c r="O49" s="412"/>
      <c r="P49" s="412"/>
      <c r="Q49" s="412"/>
      <c r="R49" s="412"/>
      <c r="S49" s="412"/>
      <c r="T49" s="421"/>
      <c r="U49" s="421"/>
      <c r="V49" s="421"/>
      <c r="W49" s="441"/>
      <c r="X49" s="441"/>
      <c r="Y49" s="421"/>
      <c r="Z49" s="441"/>
      <c r="AA49" s="441"/>
      <c r="AB49" s="421"/>
      <c r="AC49" s="421"/>
      <c r="AD49" s="421"/>
      <c r="AE49" s="502"/>
      <c r="AF49" s="502"/>
      <c r="AG49" s="502"/>
      <c r="AH49" s="479"/>
      <c r="AI49" s="481"/>
      <c r="AJ49" s="498"/>
    </row>
    <row r="50" spans="1:36" ht="24" x14ac:dyDescent="0.25">
      <c r="A50" s="14"/>
      <c r="B50" s="468"/>
      <c r="C50" s="424"/>
      <c r="D50" s="412"/>
      <c r="E50" s="412"/>
      <c r="F50" s="412"/>
      <c r="G50" s="412"/>
      <c r="H50" s="412"/>
      <c r="I50" s="412"/>
      <c r="J50" s="270" t="s">
        <v>456</v>
      </c>
      <c r="K50" s="270" t="s">
        <v>457</v>
      </c>
      <c r="L50" s="270" t="s">
        <v>458</v>
      </c>
      <c r="M50" s="270">
        <v>1</v>
      </c>
      <c r="N50" s="412"/>
      <c r="O50" s="412"/>
      <c r="P50" s="412"/>
      <c r="Q50" s="412"/>
      <c r="R50" s="412"/>
      <c r="S50" s="412"/>
      <c r="T50" s="421"/>
      <c r="U50" s="421"/>
      <c r="V50" s="421"/>
      <c r="W50" s="441"/>
      <c r="X50" s="441"/>
      <c r="Y50" s="421"/>
      <c r="Z50" s="441"/>
      <c r="AA50" s="441"/>
      <c r="AB50" s="421"/>
      <c r="AC50" s="421"/>
      <c r="AD50" s="421"/>
      <c r="AE50" s="502"/>
      <c r="AF50" s="502"/>
      <c r="AG50" s="502"/>
      <c r="AH50" s="479"/>
      <c r="AI50" s="481"/>
      <c r="AJ50" s="498"/>
    </row>
    <row r="51" spans="1:36" ht="72" x14ac:dyDescent="0.25">
      <c r="A51" s="14"/>
      <c r="B51" s="468"/>
      <c r="C51" s="424"/>
      <c r="D51" s="412"/>
      <c r="E51" s="412"/>
      <c r="F51" s="412" t="s">
        <v>780</v>
      </c>
      <c r="G51" s="412"/>
      <c r="H51" s="412"/>
      <c r="I51" s="412"/>
      <c r="J51" s="270" t="s">
        <v>449</v>
      </c>
      <c r="K51" s="270" t="s">
        <v>450</v>
      </c>
      <c r="L51" s="270" t="s">
        <v>380</v>
      </c>
      <c r="M51" s="270">
        <v>6.4507000000000003</v>
      </c>
      <c r="N51" s="412"/>
      <c r="O51" s="412"/>
      <c r="P51" s="412"/>
      <c r="Q51" s="412"/>
      <c r="R51" s="412"/>
      <c r="S51" s="412"/>
      <c r="T51" s="421"/>
      <c r="U51" s="441">
        <f>V51+Y51</f>
        <v>918153</v>
      </c>
      <c r="V51" s="421">
        <v>540090</v>
      </c>
      <c r="W51" s="441"/>
      <c r="X51" s="441"/>
      <c r="Y51" s="421">
        <v>378063</v>
      </c>
      <c r="Z51" s="441"/>
      <c r="AA51" s="441"/>
      <c r="AB51" s="421">
        <v>162027</v>
      </c>
      <c r="AC51" s="421"/>
      <c r="AD51" s="421">
        <f>U51</f>
        <v>918153</v>
      </c>
      <c r="AE51" s="502"/>
      <c r="AF51" s="502"/>
      <c r="AG51" s="502"/>
      <c r="AH51" s="479"/>
      <c r="AI51" s="481"/>
      <c r="AJ51" s="498"/>
    </row>
    <row r="52" spans="1:36" ht="24" x14ac:dyDescent="0.25">
      <c r="A52" s="14"/>
      <c r="B52" s="468"/>
      <c r="C52" s="424"/>
      <c r="D52" s="412"/>
      <c r="E52" s="412"/>
      <c r="F52" s="412"/>
      <c r="G52" s="412"/>
      <c r="H52" s="412"/>
      <c r="I52" s="412"/>
      <c r="J52" s="270" t="s">
        <v>453</v>
      </c>
      <c r="K52" s="270" t="s">
        <v>454</v>
      </c>
      <c r="L52" s="270" t="s">
        <v>455</v>
      </c>
      <c r="M52" s="271">
        <v>64507</v>
      </c>
      <c r="N52" s="412"/>
      <c r="O52" s="412"/>
      <c r="P52" s="412"/>
      <c r="Q52" s="412"/>
      <c r="R52" s="412"/>
      <c r="S52" s="412"/>
      <c r="T52" s="421"/>
      <c r="U52" s="421"/>
      <c r="V52" s="421"/>
      <c r="W52" s="441"/>
      <c r="X52" s="441"/>
      <c r="Y52" s="421"/>
      <c r="Z52" s="441"/>
      <c r="AA52" s="441"/>
      <c r="AB52" s="421"/>
      <c r="AC52" s="421"/>
      <c r="AD52" s="421"/>
      <c r="AE52" s="502"/>
      <c r="AF52" s="502"/>
      <c r="AG52" s="502"/>
      <c r="AH52" s="479"/>
      <c r="AI52" s="481"/>
      <c r="AJ52" s="498"/>
    </row>
    <row r="53" spans="1:36" ht="24" x14ac:dyDescent="0.25">
      <c r="A53" s="14"/>
      <c r="B53" s="468"/>
      <c r="C53" s="424"/>
      <c r="D53" s="412"/>
      <c r="E53" s="412"/>
      <c r="F53" s="412"/>
      <c r="G53" s="412"/>
      <c r="H53" s="412"/>
      <c r="I53" s="412"/>
      <c r="J53" s="270" t="s">
        <v>456</v>
      </c>
      <c r="K53" s="270" t="s">
        <v>457</v>
      </c>
      <c r="L53" s="270" t="s">
        <v>458</v>
      </c>
      <c r="M53" s="270">
        <v>1</v>
      </c>
      <c r="N53" s="412"/>
      <c r="O53" s="412"/>
      <c r="P53" s="412"/>
      <c r="Q53" s="412"/>
      <c r="R53" s="412"/>
      <c r="S53" s="412"/>
      <c r="T53" s="421"/>
      <c r="U53" s="421"/>
      <c r="V53" s="421"/>
      <c r="W53" s="441"/>
      <c r="X53" s="441"/>
      <c r="Y53" s="421"/>
      <c r="Z53" s="441"/>
      <c r="AA53" s="441"/>
      <c r="AB53" s="421"/>
      <c r="AC53" s="421"/>
      <c r="AD53" s="421"/>
      <c r="AE53" s="502"/>
      <c r="AF53" s="502"/>
      <c r="AG53" s="502"/>
      <c r="AH53" s="479"/>
      <c r="AI53" s="481"/>
      <c r="AJ53" s="498"/>
    </row>
    <row r="54" spans="1:36" ht="72" x14ac:dyDescent="0.25">
      <c r="A54" s="14"/>
      <c r="B54" s="468"/>
      <c r="C54" s="424"/>
      <c r="D54" s="412"/>
      <c r="E54" s="412"/>
      <c r="F54" s="412" t="s">
        <v>781</v>
      </c>
      <c r="G54" s="412"/>
      <c r="H54" s="412"/>
      <c r="I54" s="412"/>
      <c r="J54" s="270" t="s">
        <v>449</v>
      </c>
      <c r="K54" s="270" t="s">
        <v>450</v>
      </c>
      <c r="L54" s="270" t="s">
        <v>380</v>
      </c>
      <c r="M54" s="270">
        <v>5.0830000000000002</v>
      </c>
      <c r="N54" s="412"/>
      <c r="O54" s="412"/>
      <c r="P54" s="412"/>
      <c r="Q54" s="412"/>
      <c r="R54" s="412"/>
      <c r="S54" s="412"/>
      <c r="T54" s="421"/>
      <c r="U54" s="441">
        <f>V54+Y54</f>
        <v>425000</v>
      </c>
      <c r="V54" s="441">
        <v>250000</v>
      </c>
      <c r="W54" s="441"/>
      <c r="X54" s="441"/>
      <c r="Y54" s="441">
        <v>175000</v>
      </c>
      <c r="Z54" s="441" t="s">
        <v>175</v>
      </c>
      <c r="AA54" s="441" t="s">
        <v>175</v>
      </c>
      <c r="AB54" s="421">
        <v>75000</v>
      </c>
      <c r="AC54" s="421"/>
      <c r="AD54" s="421">
        <f>U54</f>
        <v>425000</v>
      </c>
      <c r="AE54" s="502"/>
      <c r="AF54" s="502"/>
      <c r="AG54" s="502"/>
      <c r="AH54" s="479"/>
      <c r="AI54" s="481"/>
      <c r="AJ54" s="498"/>
    </row>
    <row r="55" spans="1:36" ht="24" x14ac:dyDescent="0.25">
      <c r="A55" s="14"/>
      <c r="B55" s="468"/>
      <c r="C55" s="424"/>
      <c r="D55" s="412"/>
      <c r="E55" s="412"/>
      <c r="F55" s="412"/>
      <c r="G55" s="412"/>
      <c r="H55" s="412"/>
      <c r="I55" s="412"/>
      <c r="J55" s="270" t="s">
        <v>453</v>
      </c>
      <c r="K55" s="270" t="s">
        <v>454</v>
      </c>
      <c r="L55" s="270" t="s">
        <v>455</v>
      </c>
      <c r="M55" s="271">
        <v>50083</v>
      </c>
      <c r="N55" s="412"/>
      <c r="O55" s="412"/>
      <c r="P55" s="412"/>
      <c r="Q55" s="412"/>
      <c r="R55" s="412"/>
      <c r="S55" s="412"/>
      <c r="T55" s="421"/>
      <c r="U55" s="421"/>
      <c r="V55" s="421"/>
      <c r="W55" s="441"/>
      <c r="X55" s="441"/>
      <c r="Y55" s="421"/>
      <c r="Z55" s="441"/>
      <c r="AA55" s="441"/>
      <c r="AB55" s="421"/>
      <c r="AC55" s="421"/>
      <c r="AD55" s="421"/>
      <c r="AE55" s="502"/>
      <c r="AF55" s="502"/>
      <c r="AG55" s="502"/>
      <c r="AH55" s="479"/>
      <c r="AI55" s="481"/>
      <c r="AJ55" s="498"/>
    </row>
    <row r="56" spans="1:36" ht="24" x14ac:dyDescent="0.25">
      <c r="A56" s="14"/>
      <c r="B56" s="468"/>
      <c r="C56" s="424"/>
      <c r="D56" s="412"/>
      <c r="E56" s="412"/>
      <c r="F56" s="412"/>
      <c r="G56" s="412"/>
      <c r="H56" s="412"/>
      <c r="I56" s="412"/>
      <c r="J56" s="270" t="s">
        <v>456</v>
      </c>
      <c r="K56" s="270" t="s">
        <v>457</v>
      </c>
      <c r="L56" s="270" t="s">
        <v>458</v>
      </c>
      <c r="M56" s="270">
        <v>1</v>
      </c>
      <c r="N56" s="412"/>
      <c r="O56" s="412"/>
      <c r="P56" s="412"/>
      <c r="Q56" s="412"/>
      <c r="R56" s="412"/>
      <c r="S56" s="412"/>
      <c r="T56" s="421"/>
      <c r="U56" s="421"/>
      <c r="V56" s="421"/>
      <c r="W56" s="441"/>
      <c r="X56" s="441"/>
      <c r="Y56" s="421"/>
      <c r="Z56" s="441"/>
      <c r="AA56" s="441"/>
      <c r="AB56" s="421"/>
      <c r="AC56" s="421"/>
      <c r="AD56" s="421"/>
      <c r="AE56" s="502"/>
      <c r="AF56" s="502"/>
      <c r="AG56" s="502"/>
      <c r="AH56" s="479"/>
      <c r="AI56" s="481"/>
      <c r="AJ56" s="498"/>
    </row>
    <row r="57" spans="1:36" ht="72" x14ac:dyDescent="0.25">
      <c r="A57" s="14"/>
      <c r="B57" s="468"/>
      <c r="C57" s="424"/>
      <c r="D57" s="412"/>
      <c r="E57" s="412"/>
      <c r="F57" s="412" t="s">
        <v>782</v>
      </c>
      <c r="G57" s="412"/>
      <c r="H57" s="412"/>
      <c r="I57" s="412"/>
      <c r="J57" s="270" t="s">
        <v>449</v>
      </c>
      <c r="K57" s="270" t="s">
        <v>450</v>
      </c>
      <c r="L57" s="270" t="s">
        <v>380</v>
      </c>
      <c r="M57" s="270">
        <v>1.5840000000000001</v>
      </c>
      <c r="N57" s="412"/>
      <c r="O57" s="412"/>
      <c r="P57" s="412"/>
      <c r="Q57" s="412"/>
      <c r="R57" s="412"/>
      <c r="S57" s="412"/>
      <c r="T57" s="421"/>
      <c r="U57" s="441">
        <f>V57+Y57</f>
        <v>425000</v>
      </c>
      <c r="V57" s="421">
        <v>250000</v>
      </c>
      <c r="W57" s="441"/>
      <c r="X57" s="441"/>
      <c r="Y57" s="441">
        <v>175000</v>
      </c>
      <c r="Z57" s="441"/>
      <c r="AA57" s="441"/>
      <c r="AB57" s="421">
        <v>75000</v>
      </c>
      <c r="AC57" s="421"/>
      <c r="AD57" s="421">
        <f>U57</f>
        <v>425000</v>
      </c>
      <c r="AE57" s="502"/>
      <c r="AF57" s="502"/>
      <c r="AG57" s="502"/>
      <c r="AH57" s="479"/>
      <c r="AI57" s="481"/>
      <c r="AJ57" s="498"/>
    </row>
    <row r="58" spans="1:36" ht="24" x14ac:dyDescent="0.25">
      <c r="A58" s="14"/>
      <c r="B58" s="468"/>
      <c r="C58" s="424"/>
      <c r="D58" s="412"/>
      <c r="E58" s="412"/>
      <c r="F58" s="412"/>
      <c r="G58" s="412"/>
      <c r="H58" s="412"/>
      <c r="I58" s="412"/>
      <c r="J58" s="270" t="s">
        <v>453</v>
      </c>
      <c r="K58" s="270" t="s">
        <v>454</v>
      </c>
      <c r="L58" s="270" t="s">
        <v>455</v>
      </c>
      <c r="M58" s="271">
        <v>15840</v>
      </c>
      <c r="N58" s="412"/>
      <c r="O58" s="412"/>
      <c r="P58" s="412"/>
      <c r="Q58" s="412"/>
      <c r="R58" s="412"/>
      <c r="S58" s="412"/>
      <c r="T58" s="421"/>
      <c r="U58" s="421"/>
      <c r="V58" s="421"/>
      <c r="W58" s="441"/>
      <c r="X58" s="441"/>
      <c r="Y58" s="421"/>
      <c r="Z58" s="441"/>
      <c r="AA58" s="441"/>
      <c r="AB58" s="421"/>
      <c r="AC58" s="421"/>
      <c r="AD58" s="421"/>
      <c r="AE58" s="502"/>
      <c r="AF58" s="502"/>
      <c r="AG58" s="502"/>
      <c r="AH58" s="479"/>
      <c r="AI58" s="481"/>
      <c r="AJ58" s="498"/>
    </row>
    <row r="59" spans="1:36" ht="24" x14ac:dyDescent="0.25">
      <c r="A59" s="14"/>
      <c r="B59" s="468"/>
      <c r="C59" s="424"/>
      <c r="D59" s="412"/>
      <c r="E59" s="412"/>
      <c r="F59" s="412"/>
      <c r="G59" s="412"/>
      <c r="H59" s="412"/>
      <c r="I59" s="412"/>
      <c r="J59" s="270" t="s">
        <v>456</v>
      </c>
      <c r="K59" s="270" t="s">
        <v>457</v>
      </c>
      <c r="L59" s="270" t="s">
        <v>458</v>
      </c>
      <c r="M59" s="270">
        <v>1</v>
      </c>
      <c r="N59" s="412"/>
      <c r="O59" s="412"/>
      <c r="P59" s="412"/>
      <c r="Q59" s="412"/>
      <c r="R59" s="412"/>
      <c r="S59" s="412"/>
      <c r="T59" s="421"/>
      <c r="U59" s="421"/>
      <c r="V59" s="421"/>
      <c r="W59" s="441"/>
      <c r="X59" s="441"/>
      <c r="Y59" s="421"/>
      <c r="Z59" s="441"/>
      <c r="AA59" s="441"/>
      <c r="AB59" s="421"/>
      <c r="AC59" s="421"/>
      <c r="AD59" s="421"/>
      <c r="AE59" s="502"/>
      <c r="AF59" s="502"/>
      <c r="AG59" s="502"/>
      <c r="AH59" s="479"/>
      <c r="AI59" s="481"/>
      <c r="AJ59" s="498"/>
    </row>
    <row r="60" spans="1:36" ht="72" x14ac:dyDescent="0.25">
      <c r="A60" s="14"/>
      <c r="B60" s="468"/>
      <c r="C60" s="424"/>
      <c r="D60" s="412"/>
      <c r="E60" s="412"/>
      <c r="F60" s="412" t="s">
        <v>783</v>
      </c>
      <c r="G60" s="412"/>
      <c r="H60" s="412"/>
      <c r="I60" s="412"/>
      <c r="J60" s="270" t="s">
        <v>449</v>
      </c>
      <c r="K60" s="270" t="s">
        <v>450</v>
      </c>
      <c r="L60" s="270" t="s">
        <v>380</v>
      </c>
      <c r="M60" s="270">
        <v>2.1749999999999998</v>
      </c>
      <c r="N60" s="412"/>
      <c r="O60" s="412" t="s">
        <v>123</v>
      </c>
      <c r="P60" s="412"/>
      <c r="Q60" s="412"/>
      <c r="R60" s="412"/>
      <c r="S60" s="412"/>
      <c r="T60" s="421"/>
      <c r="U60" s="441">
        <f>V60+Y60</f>
        <v>595000</v>
      </c>
      <c r="V60" s="421">
        <v>350000</v>
      </c>
      <c r="W60" s="441"/>
      <c r="X60" s="441"/>
      <c r="Y60" s="421">
        <v>245000</v>
      </c>
      <c r="Z60" s="441"/>
      <c r="AA60" s="441"/>
      <c r="AB60" s="421">
        <v>105000</v>
      </c>
      <c r="AC60" s="421"/>
      <c r="AD60" s="421">
        <f>U60</f>
        <v>595000</v>
      </c>
      <c r="AE60" s="502"/>
      <c r="AF60" s="502"/>
      <c r="AG60" s="502"/>
      <c r="AH60" s="479"/>
      <c r="AI60" s="481"/>
      <c r="AJ60" s="498"/>
    </row>
    <row r="61" spans="1:36" ht="24" x14ac:dyDescent="0.25">
      <c r="A61" s="14"/>
      <c r="B61" s="468"/>
      <c r="C61" s="424"/>
      <c r="D61" s="412"/>
      <c r="E61" s="412"/>
      <c r="F61" s="412"/>
      <c r="G61" s="412"/>
      <c r="H61" s="412"/>
      <c r="I61" s="412"/>
      <c r="J61" s="270" t="s">
        <v>453</v>
      </c>
      <c r="K61" s="270" t="s">
        <v>454</v>
      </c>
      <c r="L61" s="270" t="s">
        <v>455</v>
      </c>
      <c r="M61" s="271">
        <v>1448540</v>
      </c>
      <c r="N61" s="412"/>
      <c r="O61" s="412"/>
      <c r="P61" s="412"/>
      <c r="Q61" s="412"/>
      <c r="R61" s="412"/>
      <c r="S61" s="412"/>
      <c r="T61" s="421"/>
      <c r="U61" s="421"/>
      <c r="V61" s="421"/>
      <c r="W61" s="441"/>
      <c r="X61" s="441"/>
      <c r="Y61" s="421"/>
      <c r="Z61" s="441"/>
      <c r="AA61" s="441"/>
      <c r="AB61" s="421"/>
      <c r="AC61" s="421"/>
      <c r="AD61" s="421"/>
      <c r="AE61" s="502"/>
      <c r="AF61" s="502"/>
      <c r="AG61" s="502"/>
      <c r="AH61" s="479"/>
      <c r="AI61" s="481"/>
      <c r="AJ61" s="498"/>
    </row>
    <row r="62" spans="1:36" ht="24.75" thickBot="1" x14ac:dyDescent="0.3">
      <c r="A62" s="14"/>
      <c r="B62" s="469"/>
      <c r="C62" s="426"/>
      <c r="D62" s="413"/>
      <c r="E62" s="413"/>
      <c r="F62" s="413"/>
      <c r="G62" s="413"/>
      <c r="H62" s="413"/>
      <c r="I62" s="413"/>
      <c r="J62" s="272" t="s">
        <v>456</v>
      </c>
      <c r="K62" s="272" t="s">
        <v>457</v>
      </c>
      <c r="L62" s="272" t="s">
        <v>458</v>
      </c>
      <c r="M62" s="272">
        <v>1</v>
      </c>
      <c r="N62" s="413"/>
      <c r="O62" s="413"/>
      <c r="P62" s="413"/>
      <c r="Q62" s="413"/>
      <c r="R62" s="413"/>
      <c r="S62" s="413"/>
      <c r="T62" s="422"/>
      <c r="U62" s="422"/>
      <c r="V62" s="422"/>
      <c r="W62" s="497"/>
      <c r="X62" s="497"/>
      <c r="Y62" s="422"/>
      <c r="Z62" s="497"/>
      <c r="AA62" s="497"/>
      <c r="AB62" s="422"/>
      <c r="AC62" s="422"/>
      <c r="AD62" s="422"/>
      <c r="AE62" s="503"/>
      <c r="AF62" s="503"/>
      <c r="AG62" s="503"/>
      <c r="AH62" s="463"/>
      <c r="AI62" s="465"/>
      <c r="AJ62" s="498"/>
    </row>
    <row r="63" spans="1:36" ht="72" x14ac:dyDescent="0.25">
      <c r="A63" s="14"/>
      <c r="B63" s="467" t="s">
        <v>472</v>
      </c>
      <c r="C63" s="430" t="s">
        <v>473</v>
      </c>
      <c r="D63" s="430" t="s">
        <v>446</v>
      </c>
      <c r="E63" s="430" t="s">
        <v>447</v>
      </c>
      <c r="F63" s="430" t="s">
        <v>784</v>
      </c>
      <c r="G63" s="430" t="s">
        <v>448</v>
      </c>
      <c r="H63" s="430" t="s">
        <v>83</v>
      </c>
      <c r="I63" s="430" t="s">
        <v>83</v>
      </c>
      <c r="J63" s="269" t="s">
        <v>449</v>
      </c>
      <c r="K63" s="269" t="s">
        <v>450</v>
      </c>
      <c r="L63" s="269" t="s">
        <v>380</v>
      </c>
      <c r="M63" s="269">
        <v>2.5</v>
      </c>
      <c r="N63" s="430" t="s">
        <v>86</v>
      </c>
      <c r="O63" s="430" t="s">
        <v>123</v>
      </c>
      <c r="P63" s="430" t="s">
        <v>451</v>
      </c>
      <c r="Q63" s="430" t="s">
        <v>89</v>
      </c>
      <c r="R63" s="430" t="s">
        <v>90</v>
      </c>
      <c r="S63" s="430" t="s">
        <v>174</v>
      </c>
      <c r="T63" s="427">
        <f>U63</f>
        <v>510000</v>
      </c>
      <c r="U63" s="427">
        <f>V63+Y63</f>
        <v>510000</v>
      </c>
      <c r="V63" s="427">
        <v>300000</v>
      </c>
      <c r="W63" s="430" t="s">
        <v>175</v>
      </c>
      <c r="X63" s="430" t="s">
        <v>175</v>
      </c>
      <c r="Y63" s="437">
        <v>210000</v>
      </c>
      <c r="Z63" s="430" t="s">
        <v>175</v>
      </c>
      <c r="AA63" s="430" t="s">
        <v>175</v>
      </c>
      <c r="AB63" s="437">
        <v>90000</v>
      </c>
      <c r="AC63" s="427" t="s">
        <v>92</v>
      </c>
      <c r="AD63" s="437">
        <f>U63</f>
        <v>510000</v>
      </c>
      <c r="AE63" s="430" t="s">
        <v>175</v>
      </c>
      <c r="AF63" s="430" t="s">
        <v>175</v>
      </c>
      <c r="AG63" s="430" t="s">
        <v>175</v>
      </c>
      <c r="AH63" s="455" t="s">
        <v>431</v>
      </c>
      <c r="AI63" s="458" t="s">
        <v>474</v>
      </c>
      <c r="AJ63" s="466"/>
    </row>
    <row r="64" spans="1:36" ht="24" x14ac:dyDescent="0.25">
      <c r="A64" s="14"/>
      <c r="B64" s="468"/>
      <c r="C64" s="424"/>
      <c r="D64" s="424"/>
      <c r="E64" s="424"/>
      <c r="F64" s="424"/>
      <c r="G64" s="424"/>
      <c r="H64" s="424"/>
      <c r="I64" s="424"/>
      <c r="J64" s="270" t="s">
        <v>453</v>
      </c>
      <c r="K64" s="270" t="s">
        <v>454</v>
      </c>
      <c r="L64" s="270" t="s">
        <v>455</v>
      </c>
      <c r="M64" s="271">
        <v>250000</v>
      </c>
      <c r="N64" s="424"/>
      <c r="O64" s="424"/>
      <c r="P64" s="424"/>
      <c r="Q64" s="424"/>
      <c r="R64" s="424"/>
      <c r="S64" s="424"/>
      <c r="T64" s="428"/>
      <c r="U64" s="428"/>
      <c r="V64" s="428"/>
      <c r="W64" s="424"/>
      <c r="X64" s="424"/>
      <c r="Y64" s="453"/>
      <c r="Z64" s="424"/>
      <c r="AA64" s="424"/>
      <c r="AB64" s="453"/>
      <c r="AC64" s="428"/>
      <c r="AD64" s="453"/>
      <c r="AE64" s="424"/>
      <c r="AF64" s="424"/>
      <c r="AG64" s="424"/>
      <c r="AH64" s="456"/>
      <c r="AI64" s="459"/>
      <c r="AJ64" s="466"/>
    </row>
    <row r="65" spans="1:36" ht="24.75" thickBot="1" x14ac:dyDescent="0.3">
      <c r="A65" s="14"/>
      <c r="B65" s="469"/>
      <c r="C65" s="426"/>
      <c r="D65" s="426"/>
      <c r="E65" s="426"/>
      <c r="F65" s="426"/>
      <c r="G65" s="426"/>
      <c r="H65" s="426"/>
      <c r="I65" s="426"/>
      <c r="J65" s="272" t="s">
        <v>456</v>
      </c>
      <c r="K65" s="272" t="s">
        <v>457</v>
      </c>
      <c r="L65" s="272" t="s">
        <v>458</v>
      </c>
      <c r="M65" s="272">
        <v>1</v>
      </c>
      <c r="N65" s="426"/>
      <c r="O65" s="426"/>
      <c r="P65" s="426"/>
      <c r="Q65" s="426"/>
      <c r="R65" s="426"/>
      <c r="S65" s="426"/>
      <c r="T65" s="500"/>
      <c r="U65" s="500"/>
      <c r="V65" s="500">
        <f>T65</f>
        <v>0</v>
      </c>
      <c r="W65" s="426"/>
      <c r="X65" s="426"/>
      <c r="Y65" s="473"/>
      <c r="Z65" s="426"/>
      <c r="AA65" s="426"/>
      <c r="AB65" s="473"/>
      <c r="AC65" s="500"/>
      <c r="AD65" s="473"/>
      <c r="AE65" s="426"/>
      <c r="AF65" s="426"/>
      <c r="AG65" s="426"/>
      <c r="AH65" s="457"/>
      <c r="AI65" s="460"/>
      <c r="AJ65" s="466"/>
    </row>
    <row r="66" spans="1:36" ht="72" x14ac:dyDescent="0.25">
      <c r="A66" s="14"/>
      <c r="B66" s="467" t="s">
        <v>475</v>
      </c>
      <c r="C66" s="430" t="s">
        <v>476</v>
      </c>
      <c r="D66" s="430" t="s">
        <v>446</v>
      </c>
      <c r="E66" s="430" t="s">
        <v>447</v>
      </c>
      <c r="F66" s="440" t="s">
        <v>785</v>
      </c>
      <c r="G66" s="430" t="s">
        <v>448</v>
      </c>
      <c r="H66" s="430" t="s">
        <v>83</v>
      </c>
      <c r="I66" s="430" t="s">
        <v>83</v>
      </c>
      <c r="J66" s="273" t="s">
        <v>449</v>
      </c>
      <c r="K66" s="273" t="s">
        <v>450</v>
      </c>
      <c r="L66" s="273" t="s">
        <v>380</v>
      </c>
      <c r="M66" s="273">
        <v>2.6</v>
      </c>
      <c r="N66" s="430" t="s">
        <v>86</v>
      </c>
      <c r="O66" s="440" t="s">
        <v>118</v>
      </c>
      <c r="P66" s="424" t="s">
        <v>451</v>
      </c>
      <c r="Q66" s="430" t="s">
        <v>89</v>
      </c>
      <c r="R66" s="430" t="s">
        <v>90</v>
      </c>
      <c r="S66" s="430" t="s">
        <v>174</v>
      </c>
      <c r="T66" s="450">
        <f>U66</f>
        <v>255000</v>
      </c>
      <c r="U66" s="450">
        <f>V66+Y66</f>
        <v>255000</v>
      </c>
      <c r="V66" s="449">
        <v>150000</v>
      </c>
      <c r="W66" s="430" t="s">
        <v>175</v>
      </c>
      <c r="X66" s="430" t="s">
        <v>175</v>
      </c>
      <c r="Y66" s="449">
        <v>105000</v>
      </c>
      <c r="Z66" s="430" t="s">
        <v>175</v>
      </c>
      <c r="AA66" s="430" t="s">
        <v>175</v>
      </c>
      <c r="AB66" s="449">
        <v>45000</v>
      </c>
      <c r="AC66" s="427" t="s">
        <v>92</v>
      </c>
      <c r="AD66" s="277">
        <f>U66</f>
        <v>255000</v>
      </c>
      <c r="AE66" s="430" t="s">
        <v>175</v>
      </c>
      <c r="AF66" s="430" t="s">
        <v>175</v>
      </c>
      <c r="AG66" s="430" t="s">
        <v>175</v>
      </c>
      <c r="AH66" s="456" t="s">
        <v>474</v>
      </c>
      <c r="AI66" s="459" t="s">
        <v>404</v>
      </c>
      <c r="AJ66" s="466"/>
    </row>
    <row r="67" spans="1:36" ht="24" x14ac:dyDescent="0.25">
      <c r="A67" s="14"/>
      <c r="B67" s="468"/>
      <c r="C67" s="424"/>
      <c r="D67" s="424"/>
      <c r="E67" s="424"/>
      <c r="F67" s="424"/>
      <c r="G67" s="424"/>
      <c r="H67" s="424"/>
      <c r="I67" s="424"/>
      <c r="J67" s="270" t="s">
        <v>453</v>
      </c>
      <c r="K67" s="270" t="s">
        <v>454</v>
      </c>
      <c r="L67" s="270" t="s">
        <v>455</v>
      </c>
      <c r="M67" s="271">
        <v>26000</v>
      </c>
      <c r="N67" s="424"/>
      <c r="O67" s="424"/>
      <c r="P67" s="424"/>
      <c r="Q67" s="424"/>
      <c r="R67" s="424"/>
      <c r="S67" s="424"/>
      <c r="T67" s="428"/>
      <c r="U67" s="428"/>
      <c r="V67" s="453"/>
      <c r="W67" s="424"/>
      <c r="X67" s="424"/>
      <c r="Y67" s="453"/>
      <c r="Z67" s="424"/>
      <c r="AA67" s="424"/>
      <c r="AB67" s="453"/>
      <c r="AC67" s="428"/>
      <c r="AD67" s="261"/>
      <c r="AE67" s="424"/>
      <c r="AF67" s="424"/>
      <c r="AG67" s="424"/>
      <c r="AH67" s="456"/>
      <c r="AI67" s="459"/>
      <c r="AJ67" s="466"/>
    </row>
    <row r="68" spans="1:36" ht="24.75" thickBot="1" x14ac:dyDescent="0.3">
      <c r="A68" s="14"/>
      <c r="B68" s="469"/>
      <c r="C68" s="426"/>
      <c r="D68" s="426"/>
      <c r="E68" s="426"/>
      <c r="F68" s="426"/>
      <c r="G68" s="426"/>
      <c r="H68" s="426"/>
      <c r="I68" s="426"/>
      <c r="J68" s="272" t="s">
        <v>456</v>
      </c>
      <c r="K68" s="272" t="s">
        <v>457</v>
      </c>
      <c r="L68" s="272" t="s">
        <v>458</v>
      </c>
      <c r="M68" s="272">
        <v>1</v>
      </c>
      <c r="N68" s="426"/>
      <c r="O68" s="426"/>
      <c r="P68" s="426"/>
      <c r="Q68" s="426"/>
      <c r="R68" s="426"/>
      <c r="S68" s="426"/>
      <c r="T68" s="500"/>
      <c r="U68" s="500"/>
      <c r="V68" s="473"/>
      <c r="W68" s="426"/>
      <c r="X68" s="426"/>
      <c r="Y68" s="473"/>
      <c r="Z68" s="426"/>
      <c r="AA68" s="426"/>
      <c r="AB68" s="473"/>
      <c r="AC68" s="500"/>
      <c r="AD68" s="276"/>
      <c r="AE68" s="426"/>
      <c r="AF68" s="426"/>
      <c r="AG68" s="426"/>
      <c r="AH68" s="457"/>
      <c r="AI68" s="460"/>
      <c r="AJ68" s="466"/>
    </row>
    <row r="69" spans="1:36" ht="72" x14ac:dyDescent="0.25">
      <c r="A69" s="14"/>
      <c r="B69" s="467" t="s">
        <v>477</v>
      </c>
      <c r="C69" s="430" t="s">
        <v>478</v>
      </c>
      <c r="D69" s="430" t="s">
        <v>446</v>
      </c>
      <c r="E69" s="430" t="s">
        <v>447</v>
      </c>
      <c r="F69" s="412" t="s">
        <v>786</v>
      </c>
      <c r="G69" s="424" t="s">
        <v>448</v>
      </c>
      <c r="H69" s="430" t="s">
        <v>83</v>
      </c>
      <c r="I69" s="430" t="s">
        <v>83</v>
      </c>
      <c r="J69" s="270" t="s">
        <v>449</v>
      </c>
      <c r="K69" s="270" t="s">
        <v>450</v>
      </c>
      <c r="L69" s="270" t="s">
        <v>380</v>
      </c>
      <c r="M69" s="262">
        <v>1.75</v>
      </c>
      <c r="N69" s="424" t="s">
        <v>86</v>
      </c>
      <c r="O69" s="412" t="s">
        <v>123</v>
      </c>
      <c r="P69" s="430" t="s">
        <v>451</v>
      </c>
      <c r="Q69" s="430" t="s">
        <v>89</v>
      </c>
      <c r="R69" s="430" t="s">
        <v>90</v>
      </c>
      <c r="S69" s="430" t="s">
        <v>174</v>
      </c>
      <c r="T69" s="421">
        <f>+U69</f>
        <v>680000</v>
      </c>
      <c r="U69" s="441">
        <f>V69+Y69</f>
        <v>680000</v>
      </c>
      <c r="V69" s="441">
        <v>400000</v>
      </c>
      <c r="W69" s="421" t="s">
        <v>479</v>
      </c>
      <c r="X69" s="421" t="s">
        <v>479</v>
      </c>
      <c r="Y69" s="421">
        <v>280000</v>
      </c>
      <c r="Z69" s="421" t="s">
        <v>479</v>
      </c>
      <c r="AA69" s="421" t="s">
        <v>479</v>
      </c>
      <c r="AB69" s="421">
        <v>120000</v>
      </c>
      <c r="AC69" s="428" t="s">
        <v>92</v>
      </c>
      <c r="AD69" s="421">
        <f>U69</f>
        <v>680000</v>
      </c>
      <c r="AE69" s="421" t="s">
        <v>479</v>
      </c>
      <c r="AF69" s="421" t="s">
        <v>479</v>
      </c>
      <c r="AG69" s="421" t="s">
        <v>479</v>
      </c>
      <c r="AH69" s="482" t="s">
        <v>474</v>
      </c>
      <c r="AI69" s="483" t="s">
        <v>404</v>
      </c>
      <c r="AJ69" s="499"/>
    </row>
    <row r="70" spans="1:36" ht="24" customHeight="1" x14ac:dyDescent="0.25">
      <c r="A70" s="14"/>
      <c r="B70" s="468"/>
      <c r="C70" s="424"/>
      <c r="D70" s="424"/>
      <c r="E70" s="424"/>
      <c r="F70" s="412"/>
      <c r="G70" s="424"/>
      <c r="H70" s="424"/>
      <c r="I70" s="424"/>
      <c r="J70" s="270" t="s">
        <v>453</v>
      </c>
      <c r="K70" s="270" t="s">
        <v>454</v>
      </c>
      <c r="L70" s="270" t="s">
        <v>455</v>
      </c>
      <c r="M70" s="262">
        <v>875000</v>
      </c>
      <c r="N70" s="424"/>
      <c r="O70" s="412"/>
      <c r="P70" s="424"/>
      <c r="Q70" s="424"/>
      <c r="R70" s="424"/>
      <c r="S70" s="424"/>
      <c r="T70" s="421"/>
      <c r="U70" s="441"/>
      <c r="V70" s="441"/>
      <c r="W70" s="421"/>
      <c r="X70" s="421"/>
      <c r="Y70" s="421"/>
      <c r="Z70" s="421"/>
      <c r="AA70" s="421"/>
      <c r="AB70" s="421"/>
      <c r="AC70" s="428"/>
      <c r="AD70" s="421"/>
      <c r="AE70" s="421"/>
      <c r="AF70" s="421"/>
      <c r="AG70" s="421"/>
      <c r="AH70" s="456"/>
      <c r="AI70" s="459"/>
      <c r="AJ70" s="499"/>
    </row>
    <row r="71" spans="1:36" ht="24.75" thickBot="1" x14ac:dyDescent="0.3">
      <c r="A71" s="14"/>
      <c r="B71" s="469"/>
      <c r="C71" s="426"/>
      <c r="D71" s="426"/>
      <c r="E71" s="426"/>
      <c r="F71" s="440"/>
      <c r="G71" s="426"/>
      <c r="H71" s="426"/>
      <c r="I71" s="426"/>
      <c r="J71" s="274" t="s">
        <v>456</v>
      </c>
      <c r="K71" s="274" t="s">
        <v>457</v>
      </c>
      <c r="L71" s="274" t="s">
        <v>458</v>
      </c>
      <c r="M71" s="274">
        <v>1</v>
      </c>
      <c r="N71" s="426"/>
      <c r="O71" s="440"/>
      <c r="P71" s="426"/>
      <c r="Q71" s="426"/>
      <c r="R71" s="426"/>
      <c r="S71" s="426"/>
      <c r="T71" s="449"/>
      <c r="U71" s="450"/>
      <c r="V71" s="450"/>
      <c r="W71" s="449"/>
      <c r="X71" s="449"/>
      <c r="Y71" s="449"/>
      <c r="Z71" s="449"/>
      <c r="AA71" s="449"/>
      <c r="AB71" s="449"/>
      <c r="AC71" s="500"/>
      <c r="AD71" s="449"/>
      <c r="AE71" s="449"/>
      <c r="AF71" s="449"/>
      <c r="AG71" s="449"/>
      <c r="AH71" s="462"/>
      <c r="AI71" s="464"/>
      <c r="AJ71" s="499"/>
    </row>
    <row r="72" spans="1:36" ht="28.15" customHeight="1" x14ac:dyDescent="0.25">
      <c r="A72" s="14"/>
      <c r="B72" s="471" t="s">
        <v>481</v>
      </c>
      <c r="C72" s="443" t="s">
        <v>482</v>
      </c>
      <c r="D72" s="443" t="s">
        <v>446</v>
      </c>
      <c r="E72" s="443" t="s">
        <v>447</v>
      </c>
      <c r="F72" s="443" t="s">
        <v>787</v>
      </c>
      <c r="G72" s="443" t="s">
        <v>448</v>
      </c>
      <c r="H72" s="443" t="s">
        <v>83</v>
      </c>
      <c r="I72" s="443" t="s">
        <v>83</v>
      </c>
      <c r="J72" s="443" t="s">
        <v>483</v>
      </c>
      <c r="K72" s="443" t="s">
        <v>484</v>
      </c>
      <c r="L72" s="443" t="s">
        <v>485</v>
      </c>
      <c r="M72" s="443">
        <v>500</v>
      </c>
      <c r="N72" s="443" t="s">
        <v>86</v>
      </c>
      <c r="O72" s="443" t="s">
        <v>102</v>
      </c>
      <c r="P72" s="443" t="s">
        <v>451</v>
      </c>
      <c r="Q72" s="443" t="s">
        <v>89</v>
      </c>
      <c r="R72" s="443" t="s">
        <v>90</v>
      </c>
      <c r="S72" s="443" t="s">
        <v>174</v>
      </c>
      <c r="T72" s="451">
        <f>+U72</f>
        <v>680000</v>
      </c>
      <c r="U72" s="442">
        <f>V72+Y72</f>
        <v>680000</v>
      </c>
      <c r="V72" s="442">
        <v>400000</v>
      </c>
      <c r="W72" s="442" t="s">
        <v>469</v>
      </c>
      <c r="X72" s="442" t="s">
        <v>469</v>
      </c>
      <c r="Y72" s="442">
        <v>280000</v>
      </c>
      <c r="Z72" s="442" t="s">
        <v>469</v>
      </c>
      <c r="AA72" s="442" t="s">
        <v>469</v>
      </c>
      <c r="AB72" s="442">
        <v>120000</v>
      </c>
      <c r="AC72" s="451" t="s">
        <v>92</v>
      </c>
      <c r="AD72" s="442">
        <f>U72</f>
        <v>680000</v>
      </c>
      <c r="AE72" s="442" t="s">
        <v>175</v>
      </c>
      <c r="AF72" s="442" t="s">
        <v>469</v>
      </c>
      <c r="AG72" s="442" t="s">
        <v>469</v>
      </c>
      <c r="AH72" s="478" t="s">
        <v>328</v>
      </c>
      <c r="AI72" s="480" t="s">
        <v>430</v>
      </c>
      <c r="AJ72" s="498"/>
    </row>
    <row r="73" spans="1:36" ht="24" customHeight="1" x14ac:dyDescent="0.25">
      <c r="A73" s="14"/>
      <c r="B73" s="484"/>
      <c r="C73" s="412"/>
      <c r="D73" s="412"/>
      <c r="E73" s="412"/>
      <c r="F73" s="412"/>
      <c r="G73" s="412"/>
      <c r="H73" s="412"/>
      <c r="I73" s="412"/>
      <c r="J73" s="412"/>
      <c r="K73" s="412"/>
      <c r="L73" s="412"/>
      <c r="M73" s="412"/>
      <c r="N73" s="412"/>
      <c r="O73" s="412"/>
      <c r="P73" s="412"/>
      <c r="Q73" s="412"/>
      <c r="R73" s="412"/>
      <c r="S73" s="412"/>
      <c r="T73" s="421"/>
      <c r="U73" s="441"/>
      <c r="V73" s="441"/>
      <c r="W73" s="441"/>
      <c r="X73" s="441"/>
      <c r="Y73" s="441"/>
      <c r="Z73" s="441"/>
      <c r="AA73" s="441"/>
      <c r="AB73" s="441"/>
      <c r="AC73" s="421"/>
      <c r="AD73" s="441"/>
      <c r="AE73" s="441"/>
      <c r="AF73" s="441"/>
      <c r="AG73" s="441"/>
      <c r="AH73" s="479"/>
      <c r="AI73" s="481"/>
      <c r="AJ73" s="498"/>
    </row>
    <row r="74" spans="1:36" x14ac:dyDescent="0.25">
      <c r="A74" s="14"/>
      <c r="B74" s="484"/>
      <c r="C74" s="412"/>
      <c r="D74" s="412"/>
      <c r="E74" s="412"/>
      <c r="F74" s="412"/>
      <c r="G74" s="412"/>
      <c r="H74" s="412"/>
      <c r="I74" s="412"/>
      <c r="J74" s="412" t="s">
        <v>456</v>
      </c>
      <c r="K74" s="412" t="s">
        <v>457</v>
      </c>
      <c r="L74" s="412" t="s">
        <v>458</v>
      </c>
      <c r="M74" s="412">
        <v>1</v>
      </c>
      <c r="N74" s="412"/>
      <c r="O74" s="412"/>
      <c r="P74" s="412"/>
      <c r="Q74" s="412"/>
      <c r="R74" s="412"/>
      <c r="S74" s="412"/>
      <c r="T74" s="421"/>
      <c r="U74" s="441"/>
      <c r="V74" s="441"/>
      <c r="W74" s="441"/>
      <c r="X74" s="441"/>
      <c r="Y74" s="441"/>
      <c r="Z74" s="441"/>
      <c r="AA74" s="441"/>
      <c r="AB74" s="441"/>
      <c r="AC74" s="421"/>
      <c r="AD74" s="441"/>
      <c r="AE74" s="441"/>
      <c r="AF74" s="441"/>
      <c r="AG74" s="441"/>
      <c r="AH74" s="479"/>
      <c r="AI74" s="481"/>
      <c r="AJ74" s="498"/>
    </row>
    <row r="75" spans="1:36" x14ac:dyDescent="0.25">
      <c r="A75" s="14"/>
      <c r="B75" s="484"/>
      <c r="C75" s="412"/>
      <c r="D75" s="412"/>
      <c r="E75" s="412"/>
      <c r="F75" s="412"/>
      <c r="G75" s="412"/>
      <c r="H75" s="412"/>
      <c r="I75" s="412"/>
      <c r="J75" s="412"/>
      <c r="K75" s="412"/>
      <c r="L75" s="412"/>
      <c r="M75" s="412"/>
      <c r="N75" s="412"/>
      <c r="O75" s="412"/>
      <c r="P75" s="412"/>
      <c r="Q75" s="412"/>
      <c r="R75" s="412"/>
      <c r="S75" s="412"/>
      <c r="T75" s="421"/>
      <c r="U75" s="441"/>
      <c r="V75" s="441"/>
      <c r="W75" s="441"/>
      <c r="X75" s="441"/>
      <c r="Y75" s="441"/>
      <c r="Z75" s="441"/>
      <c r="AA75" s="441"/>
      <c r="AB75" s="441"/>
      <c r="AC75" s="421"/>
      <c r="AD75" s="441"/>
      <c r="AE75" s="441"/>
      <c r="AF75" s="441"/>
      <c r="AG75" s="441"/>
      <c r="AH75" s="479"/>
      <c r="AI75" s="481"/>
      <c r="AJ75" s="498"/>
    </row>
    <row r="76" spans="1:36" x14ac:dyDescent="0.25">
      <c r="A76" s="14"/>
      <c r="B76" s="484"/>
      <c r="C76" s="412"/>
      <c r="D76" s="412"/>
      <c r="E76" s="412"/>
      <c r="F76" s="412"/>
      <c r="G76" s="412"/>
      <c r="H76" s="412"/>
      <c r="I76" s="412"/>
      <c r="J76" s="412"/>
      <c r="K76" s="412"/>
      <c r="L76" s="412"/>
      <c r="M76" s="412"/>
      <c r="N76" s="412"/>
      <c r="O76" s="412"/>
      <c r="P76" s="412"/>
      <c r="Q76" s="412"/>
      <c r="R76" s="412"/>
      <c r="S76" s="412"/>
      <c r="T76" s="421"/>
      <c r="U76" s="441"/>
      <c r="V76" s="441"/>
      <c r="W76" s="441"/>
      <c r="X76" s="441"/>
      <c r="Y76" s="441"/>
      <c r="Z76" s="441"/>
      <c r="AA76" s="441"/>
      <c r="AB76" s="441"/>
      <c r="AC76" s="421"/>
      <c r="AD76" s="441"/>
      <c r="AE76" s="441"/>
      <c r="AF76" s="441"/>
      <c r="AG76" s="441"/>
      <c r="AH76" s="479"/>
      <c r="AI76" s="481"/>
      <c r="AJ76" s="498"/>
    </row>
    <row r="77" spans="1:36" ht="15.75" thickBot="1" x14ac:dyDescent="0.3">
      <c r="A77" s="14"/>
      <c r="B77" s="472"/>
      <c r="C77" s="413"/>
      <c r="D77" s="413"/>
      <c r="E77" s="413"/>
      <c r="F77" s="413"/>
      <c r="G77" s="413"/>
      <c r="H77" s="413"/>
      <c r="I77" s="413"/>
      <c r="J77" s="413"/>
      <c r="K77" s="413"/>
      <c r="L77" s="413"/>
      <c r="M77" s="413"/>
      <c r="N77" s="413"/>
      <c r="O77" s="413"/>
      <c r="P77" s="413"/>
      <c r="Q77" s="413"/>
      <c r="R77" s="413"/>
      <c r="S77" s="413"/>
      <c r="T77" s="422"/>
      <c r="U77" s="497"/>
      <c r="V77" s="497"/>
      <c r="W77" s="497"/>
      <c r="X77" s="497"/>
      <c r="Y77" s="497"/>
      <c r="Z77" s="497"/>
      <c r="AA77" s="497"/>
      <c r="AB77" s="497"/>
      <c r="AC77" s="422"/>
      <c r="AD77" s="497"/>
      <c r="AE77" s="497"/>
      <c r="AF77" s="497"/>
      <c r="AG77" s="497"/>
      <c r="AH77" s="463"/>
      <c r="AI77" s="465"/>
      <c r="AJ77" s="498"/>
    </row>
    <row r="78" spans="1:36" ht="72" customHeight="1" x14ac:dyDescent="0.25">
      <c r="A78" s="14"/>
      <c r="B78" s="471" t="s">
        <v>486</v>
      </c>
      <c r="C78" s="443" t="s">
        <v>487</v>
      </c>
      <c r="D78" s="443" t="s">
        <v>488</v>
      </c>
      <c r="E78" s="443" t="s">
        <v>489</v>
      </c>
      <c r="F78" s="443" t="s">
        <v>788</v>
      </c>
      <c r="G78" s="443" t="s">
        <v>490</v>
      </c>
      <c r="H78" s="443" t="s">
        <v>83</v>
      </c>
      <c r="I78" s="443" t="s">
        <v>83</v>
      </c>
      <c r="J78" s="269" t="s">
        <v>449</v>
      </c>
      <c r="K78" s="269" t="s">
        <v>491</v>
      </c>
      <c r="L78" s="269" t="s">
        <v>492</v>
      </c>
      <c r="M78" s="269">
        <v>1.62</v>
      </c>
      <c r="N78" s="443" t="s">
        <v>86</v>
      </c>
      <c r="O78" s="443" t="s">
        <v>87</v>
      </c>
      <c r="P78" s="478" t="s">
        <v>451</v>
      </c>
      <c r="Q78" s="478" t="s">
        <v>89</v>
      </c>
      <c r="R78" s="478" t="s">
        <v>493</v>
      </c>
      <c r="S78" s="478" t="s">
        <v>174</v>
      </c>
      <c r="T78" s="470" t="e">
        <f>+U78+U81+U84+U87+U90+U93+U96+#REF!</f>
        <v>#REF!</v>
      </c>
      <c r="U78" s="470">
        <f>+V78+Y78</f>
        <v>486067</v>
      </c>
      <c r="V78" s="470">
        <v>324045</v>
      </c>
      <c r="W78" s="451" t="s">
        <v>479</v>
      </c>
      <c r="X78" s="451" t="s">
        <v>479</v>
      </c>
      <c r="Y78" s="470">
        <v>162022</v>
      </c>
      <c r="Z78" s="451" t="s">
        <v>479</v>
      </c>
      <c r="AA78" s="451" t="s">
        <v>479</v>
      </c>
      <c r="AB78" s="470">
        <v>162023</v>
      </c>
      <c r="AC78" s="451" t="s">
        <v>92</v>
      </c>
      <c r="AD78" s="451">
        <f>+U78</f>
        <v>486067</v>
      </c>
      <c r="AE78" s="478" t="s">
        <v>479</v>
      </c>
      <c r="AF78" s="478" t="s">
        <v>479</v>
      </c>
      <c r="AG78" s="478" t="s">
        <v>479</v>
      </c>
      <c r="AH78" s="478" t="s">
        <v>177</v>
      </c>
      <c r="AI78" s="480" t="s">
        <v>178</v>
      </c>
      <c r="AJ78" s="466"/>
    </row>
    <row r="79" spans="1:36" ht="48" customHeight="1" x14ac:dyDescent="0.25">
      <c r="A79" s="14"/>
      <c r="B79" s="484"/>
      <c r="C79" s="412"/>
      <c r="D79" s="412"/>
      <c r="E79" s="412"/>
      <c r="F79" s="412"/>
      <c r="G79" s="412"/>
      <c r="H79" s="412"/>
      <c r="I79" s="412"/>
      <c r="J79" s="270" t="s">
        <v>494</v>
      </c>
      <c r="K79" s="270" t="s">
        <v>495</v>
      </c>
      <c r="L79" s="270" t="s">
        <v>455</v>
      </c>
      <c r="M79" s="270">
        <v>16220</v>
      </c>
      <c r="N79" s="412"/>
      <c r="O79" s="412"/>
      <c r="P79" s="479"/>
      <c r="Q79" s="479"/>
      <c r="R79" s="479"/>
      <c r="S79" s="479"/>
      <c r="T79" s="419"/>
      <c r="U79" s="419"/>
      <c r="V79" s="419"/>
      <c r="W79" s="421"/>
      <c r="X79" s="421"/>
      <c r="Y79" s="419"/>
      <c r="Z79" s="421"/>
      <c r="AA79" s="421"/>
      <c r="AB79" s="419"/>
      <c r="AC79" s="421"/>
      <c r="AD79" s="421"/>
      <c r="AE79" s="479"/>
      <c r="AF79" s="479"/>
      <c r="AG79" s="479"/>
      <c r="AH79" s="479"/>
      <c r="AI79" s="481"/>
      <c r="AJ79" s="466"/>
    </row>
    <row r="80" spans="1:36" ht="24" x14ac:dyDescent="0.25">
      <c r="A80" s="14"/>
      <c r="B80" s="484"/>
      <c r="C80" s="412"/>
      <c r="D80" s="412"/>
      <c r="E80" s="412"/>
      <c r="F80" s="412"/>
      <c r="G80" s="412"/>
      <c r="H80" s="412"/>
      <c r="I80" s="412"/>
      <c r="J80" s="270" t="s">
        <v>456</v>
      </c>
      <c r="K80" s="270" t="s">
        <v>457</v>
      </c>
      <c r="L80" s="270" t="s">
        <v>496</v>
      </c>
      <c r="M80" s="270">
        <v>1</v>
      </c>
      <c r="N80" s="412"/>
      <c r="O80" s="412"/>
      <c r="P80" s="479"/>
      <c r="Q80" s="479"/>
      <c r="R80" s="479"/>
      <c r="S80" s="479"/>
      <c r="T80" s="419"/>
      <c r="U80" s="419"/>
      <c r="V80" s="419"/>
      <c r="W80" s="421"/>
      <c r="X80" s="421"/>
      <c r="Y80" s="419"/>
      <c r="Z80" s="421"/>
      <c r="AA80" s="421"/>
      <c r="AB80" s="419"/>
      <c r="AC80" s="421"/>
      <c r="AD80" s="421"/>
      <c r="AE80" s="479"/>
      <c r="AF80" s="479"/>
      <c r="AG80" s="479"/>
      <c r="AH80" s="479"/>
      <c r="AI80" s="481"/>
      <c r="AJ80" s="466"/>
    </row>
    <row r="81" spans="1:36" ht="72" customHeight="1" x14ac:dyDescent="0.25">
      <c r="A81" s="14"/>
      <c r="B81" s="484"/>
      <c r="C81" s="412"/>
      <c r="D81" s="412"/>
      <c r="E81" s="412"/>
      <c r="F81" s="412" t="s">
        <v>789</v>
      </c>
      <c r="G81" s="412"/>
      <c r="H81" s="412"/>
      <c r="I81" s="412"/>
      <c r="J81" s="270" t="s">
        <v>449</v>
      </c>
      <c r="K81" s="270" t="s">
        <v>491</v>
      </c>
      <c r="L81" s="270" t="s">
        <v>492</v>
      </c>
      <c r="M81" s="270">
        <v>1.24</v>
      </c>
      <c r="N81" s="412"/>
      <c r="O81" s="412"/>
      <c r="P81" s="479"/>
      <c r="Q81" s="479"/>
      <c r="R81" s="479"/>
      <c r="S81" s="479"/>
      <c r="T81" s="419"/>
      <c r="U81" s="419">
        <f>+V81+Y81</f>
        <v>882529</v>
      </c>
      <c r="V81" s="419">
        <v>588353</v>
      </c>
      <c r="W81" s="421" t="s">
        <v>479</v>
      </c>
      <c r="X81" s="421" t="s">
        <v>479</v>
      </c>
      <c r="Y81" s="419">
        <v>294176</v>
      </c>
      <c r="Z81" s="421"/>
      <c r="AA81" s="421"/>
      <c r="AB81" s="419">
        <v>294177</v>
      </c>
      <c r="AC81" s="421"/>
      <c r="AD81" s="421">
        <f>+U81</f>
        <v>882529</v>
      </c>
      <c r="AE81" s="479"/>
      <c r="AF81" s="479"/>
      <c r="AG81" s="479"/>
      <c r="AH81" s="479"/>
      <c r="AI81" s="481"/>
      <c r="AJ81" s="466"/>
    </row>
    <row r="82" spans="1:36" ht="48" customHeight="1" x14ac:dyDescent="0.25">
      <c r="A82" s="14"/>
      <c r="B82" s="484"/>
      <c r="C82" s="412"/>
      <c r="D82" s="412"/>
      <c r="E82" s="412"/>
      <c r="F82" s="412"/>
      <c r="G82" s="412"/>
      <c r="H82" s="412"/>
      <c r="I82" s="412"/>
      <c r="J82" s="270" t="s">
        <v>494</v>
      </c>
      <c r="K82" s="270" t="s">
        <v>495</v>
      </c>
      <c r="L82" s="270" t="s">
        <v>455</v>
      </c>
      <c r="M82" s="270">
        <v>12380</v>
      </c>
      <c r="N82" s="412"/>
      <c r="O82" s="412"/>
      <c r="P82" s="479"/>
      <c r="Q82" s="479"/>
      <c r="R82" s="479"/>
      <c r="S82" s="479"/>
      <c r="T82" s="419"/>
      <c r="U82" s="419"/>
      <c r="V82" s="419"/>
      <c r="W82" s="421"/>
      <c r="X82" s="421"/>
      <c r="Y82" s="419"/>
      <c r="Z82" s="421"/>
      <c r="AA82" s="421"/>
      <c r="AB82" s="419"/>
      <c r="AC82" s="421"/>
      <c r="AD82" s="421"/>
      <c r="AE82" s="479"/>
      <c r="AF82" s="479"/>
      <c r="AG82" s="479"/>
      <c r="AH82" s="479"/>
      <c r="AI82" s="481"/>
      <c r="AJ82" s="466"/>
    </row>
    <row r="83" spans="1:36" ht="24" x14ac:dyDescent="0.25">
      <c r="A83" s="14"/>
      <c r="B83" s="484"/>
      <c r="C83" s="412"/>
      <c r="D83" s="412"/>
      <c r="E83" s="412"/>
      <c r="F83" s="412"/>
      <c r="G83" s="412"/>
      <c r="H83" s="412"/>
      <c r="I83" s="412"/>
      <c r="J83" s="270" t="s">
        <v>456</v>
      </c>
      <c r="K83" s="270" t="s">
        <v>457</v>
      </c>
      <c r="L83" s="270" t="s">
        <v>496</v>
      </c>
      <c r="M83" s="270">
        <v>1</v>
      </c>
      <c r="N83" s="412"/>
      <c r="O83" s="412"/>
      <c r="P83" s="479"/>
      <c r="Q83" s="479"/>
      <c r="R83" s="479"/>
      <c r="S83" s="479"/>
      <c r="T83" s="419"/>
      <c r="U83" s="419"/>
      <c r="V83" s="419"/>
      <c r="W83" s="421"/>
      <c r="X83" s="421"/>
      <c r="Y83" s="419"/>
      <c r="Z83" s="421"/>
      <c r="AA83" s="421"/>
      <c r="AB83" s="419"/>
      <c r="AC83" s="421"/>
      <c r="AD83" s="421"/>
      <c r="AE83" s="479"/>
      <c r="AF83" s="479"/>
      <c r="AG83" s="479"/>
      <c r="AH83" s="479"/>
      <c r="AI83" s="481"/>
      <c r="AJ83" s="466"/>
    </row>
    <row r="84" spans="1:36" ht="72" customHeight="1" x14ac:dyDescent="0.25">
      <c r="A84" s="14"/>
      <c r="B84" s="484"/>
      <c r="C84" s="412"/>
      <c r="D84" s="412"/>
      <c r="E84" s="412"/>
      <c r="F84" s="412" t="s">
        <v>790</v>
      </c>
      <c r="G84" s="412"/>
      <c r="H84" s="412"/>
      <c r="I84" s="412"/>
      <c r="J84" s="270" t="s">
        <v>449</v>
      </c>
      <c r="K84" s="270" t="s">
        <v>491</v>
      </c>
      <c r="L84" s="270" t="s">
        <v>492</v>
      </c>
      <c r="M84" s="270">
        <v>2.4900000000000002</v>
      </c>
      <c r="N84" s="412"/>
      <c r="O84" s="412"/>
      <c r="P84" s="479"/>
      <c r="Q84" s="479"/>
      <c r="R84" s="479"/>
      <c r="S84" s="479"/>
      <c r="T84" s="419"/>
      <c r="U84" s="419">
        <f>+V84+Y84</f>
        <v>1370360</v>
      </c>
      <c r="V84" s="419">
        <v>913573</v>
      </c>
      <c r="W84" s="421" t="s">
        <v>479</v>
      </c>
      <c r="X84" s="421" t="s">
        <v>479</v>
      </c>
      <c r="Y84" s="419">
        <v>456787</v>
      </c>
      <c r="Z84" s="421"/>
      <c r="AA84" s="421"/>
      <c r="AB84" s="419">
        <v>456787</v>
      </c>
      <c r="AC84" s="421"/>
      <c r="AD84" s="421">
        <f>+U84</f>
        <v>1370360</v>
      </c>
      <c r="AE84" s="479"/>
      <c r="AF84" s="479"/>
      <c r="AG84" s="479"/>
      <c r="AH84" s="479"/>
      <c r="AI84" s="481"/>
      <c r="AJ84" s="466"/>
    </row>
    <row r="85" spans="1:36" ht="48" customHeight="1" x14ac:dyDescent="0.25">
      <c r="A85" s="14"/>
      <c r="B85" s="484"/>
      <c r="C85" s="412"/>
      <c r="D85" s="412"/>
      <c r="E85" s="412"/>
      <c r="F85" s="412"/>
      <c r="G85" s="412"/>
      <c r="H85" s="412"/>
      <c r="I85" s="412"/>
      <c r="J85" s="270" t="s">
        <v>494</v>
      </c>
      <c r="K85" s="270" t="s">
        <v>495</v>
      </c>
      <c r="L85" s="270" t="s">
        <v>455</v>
      </c>
      <c r="M85" s="270">
        <v>24949</v>
      </c>
      <c r="N85" s="412"/>
      <c r="O85" s="412"/>
      <c r="P85" s="479"/>
      <c r="Q85" s="479"/>
      <c r="R85" s="479"/>
      <c r="S85" s="479"/>
      <c r="T85" s="419"/>
      <c r="U85" s="419"/>
      <c r="V85" s="419"/>
      <c r="W85" s="421"/>
      <c r="X85" s="421"/>
      <c r="Y85" s="419"/>
      <c r="Z85" s="421"/>
      <c r="AA85" s="421"/>
      <c r="AB85" s="419"/>
      <c r="AC85" s="421"/>
      <c r="AD85" s="421"/>
      <c r="AE85" s="479"/>
      <c r="AF85" s="479"/>
      <c r="AG85" s="479"/>
      <c r="AH85" s="479"/>
      <c r="AI85" s="481"/>
      <c r="AJ85" s="466"/>
    </row>
    <row r="86" spans="1:36" ht="24" x14ac:dyDescent="0.25">
      <c r="A86" s="14"/>
      <c r="B86" s="484"/>
      <c r="C86" s="412"/>
      <c r="D86" s="412"/>
      <c r="E86" s="412"/>
      <c r="F86" s="412"/>
      <c r="G86" s="412"/>
      <c r="H86" s="412"/>
      <c r="I86" s="412"/>
      <c r="J86" s="270" t="s">
        <v>456</v>
      </c>
      <c r="K86" s="270" t="s">
        <v>457</v>
      </c>
      <c r="L86" s="270" t="s">
        <v>496</v>
      </c>
      <c r="M86" s="270">
        <v>1</v>
      </c>
      <c r="N86" s="412"/>
      <c r="O86" s="412"/>
      <c r="P86" s="479"/>
      <c r="Q86" s="479"/>
      <c r="R86" s="479"/>
      <c r="S86" s="479"/>
      <c r="T86" s="419"/>
      <c r="U86" s="419"/>
      <c r="V86" s="419"/>
      <c r="W86" s="421"/>
      <c r="X86" s="421"/>
      <c r="Y86" s="419"/>
      <c r="Z86" s="421"/>
      <c r="AA86" s="421"/>
      <c r="AB86" s="419"/>
      <c r="AC86" s="421"/>
      <c r="AD86" s="421"/>
      <c r="AE86" s="479"/>
      <c r="AF86" s="479"/>
      <c r="AG86" s="479"/>
      <c r="AH86" s="479"/>
      <c r="AI86" s="481"/>
      <c r="AJ86" s="466"/>
    </row>
    <row r="87" spans="1:36" ht="72" customHeight="1" x14ac:dyDescent="0.25">
      <c r="A87" s="14"/>
      <c r="B87" s="484"/>
      <c r="C87" s="412"/>
      <c r="D87" s="412"/>
      <c r="E87" s="412"/>
      <c r="F87" s="412" t="s">
        <v>791</v>
      </c>
      <c r="G87" s="412"/>
      <c r="H87" s="412"/>
      <c r="I87" s="412"/>
      <c r="J87" s="270" t="s">
        <v>449</v>
      </c>
      <c r="K87" s="270" t="s">
        <v>491</v>
      </c>
      <c r="L87" s="270" t="s">
        <v>492</v>
      </c>
      <c r="M87" s="270">
        <v>0.49</v>
      </c>
      <c r="N87" s="412"/>
      <c r="O87" s="412"/>
      <c r="P87" s="479"/>
      <c r="Q87" s="479"/>
      <c r="R87" s="479"/>
      <c r="S87" s="479"/>
      <c r="T87" s="419"/>
      <c r="U87" s="419">
        <f>+V87+Y87</f>
        <v>846131</v>
      </c>
      <c r="V87" s="419">
        <v>564087</v>
      </c>
      <c r="W87" s="421" t="s">
        <v>479</v>
      </c>
      <c r="X87" s="421" t="s">
        <v>479</v>
      </c>
      <c r="Y87" s="419">
        <v>282044</v>
      </c>
      <c r="Z87" s="421"/>
      <c r="AA87" s="421"/>
      <c r="AB87" s="419">
        <v>282044</v>
      </c>
      <c r="AC87" s="421"/>
      <c r="AD87" s="421">
        <f>+U87</f>
        <v>846131</v>
      </c>
      <c r="AE87" s="479"/>
      <c r="AF87" s="479"/>
      <c r="AG87" s="479"/>
      <c r="AH87" s="479"/>
      <c r="AI87" s="481"/>
      <c r="AJ87" s="466"/>
    </row>
    <row r="88" spans="1:36" ht="48" customHeight="1" x14ac:dyDescent="0.25">
      <c r="A88" s="14"/>
      <c r="B88" s="484"/>
      <c r="C88" s="412"/>
      <c r="D88" s="412"/>
      <c r="E88" s="412"/>
      <c r="F88" s="412"/>
      <c r="G88" s="412"/>
      <c r="H88" s="412"/>
      <c r="I88" s="412"/>
      <c r="J88" s="270" t="s">
        <v>494</v>
      </c>
      <c r="K88" s="270" t="s">
        <v>495</v>
      </c>
      <c r="L88" s="270" t="s">
        <v>455</v>
      </c>
      <c r="M88" s="270">
        <v>4912</v>
      </c>
      <c r="N88" s="412"/>
      <c r="O88" s="412"/>
      <c r="P88" s="479"/>
      <c r="Q88" s="479"/>
      <c r="R88" s="479"/>
      <c r="S88" s="479"/>
      <c r="T88" s="419"/>
      <c r="U88" s="419"/>
      <c r="V88" s="419"/>
      <c r="W88" s="421"/>
      <c r="X88" s="421"/>
      <c r="Y88" s="419"/>
      <c r="Z88" s="421"/>
      <c r="AA88" s="421"/>
      <c r="AB88" s="419"/>
      <c r="AC88" s="421"/>
      <c r="AD88" s="421"/>
      <c r="AE88" s="479"/>
      <c r="AF88" s="479"/>
      <c r="AG88" s="479"/>
      <c r="AH88" s="479"/>
      <c r="AI88" s="481"/>
      <c r="AJ88" s="466"/>
    </row>
    <row r="89" spans="1:36" ht="24" x14ac:dyDescent="0.25">
      <c r="A89" s="14"/>
      <c r="B89" s="484"/>
      <c r="C89" s="412"/>
      <c r="D89" s="412"/>
      <c r="E89" s="412"/>
      <c r="F89" s="412"/>
      <c r="G89" s="412"/>
      <c r="H89" s="412"/>
      <c r="I89" s="412"/>
      <c r="J89" s="270" t="s">
        <v>456</v>
      </c>
      <c r="K89" s="270" t="s">
        <v>457</v>
      </c>
      <c r="L89" s="270" t="s">
        <v>496</v>
      </c>
      <c r="M89" s="270">
        <v>1</v>
      </c>
      <c r="N89" s="412"/>
      <c r="O89" s="412"/>
      <c r="P89" s="479"/>
      <c r="Q89" s="479"/>
      <c r="R89" s="479"/>
      <c r="S89" s="479"/>
      <c r="T89" s="419"/>
      <c r="U89" s="419"/>
      <c r="V89" s="419"/>
      <c r="W89" s="421"/>
      <c r="X89" s="421"/>
      <c r="Y89" s="419"/>
      <c r="Z89" s="421"/>
      <c r="AA89" s="421"/>
      <c r="AB89" s="419"/>
      <c r="AC89" s="421"/>
      <c r="AD89" s="421"/>
      <c r="AE89" s="479"/>
      <c r="AF89" s="479"/>
      <c r="AG89" s="479"/>
      <c r="AH89" s="479"/>
      <c r="AI89" s="481"/>
      <c r="AJ89" s="466"/>
    </row>
    <row r="90" spans="1:36" ht="72" customHeight="1" x14ac:dyDescent="0.25">
      <c r="A90" s="14"/>
      <c r="B90" s="484"/>
      <c r="C90" s="412"/>
      <c r="D90" s="412"/>
      <c r="E90" s="412"/>
      <c r="F90" s="412" t="s">
        <v>792</v>
      </c>
      <c r="G90" s="412"/>
      <c r="H90" s="412"/>
      <c r="I90" s="412"/>
      <c r="J90" s="270" t="s">
        <v>449</v>
      </c>
      <c r="K90" s="270" t="s">
        <v>491</v>
      </c>
      <c r="L90" s="270" t="s">
        <v>492</v>
      </c>
      <c r="M90" s="270">
        <v>0.86</v>
      </c>
      <c r="N90" s="412"/>
      <c r="O90" s="412"/>
      <c r="P90" s="479"/>
      <c r="Q90" s="479"/>
      <c r="R90" s="479"/>
      <c r="S90" s="479"/>
      <c r="T90" s="419"/>
      <c r="U90" s="419">
        <f>+V90+Y90</f>
        <v>674145</v>
      </c>
      <c r="V90" s="419">
        <v>449430</v>
      </c>
      <c r="W90" s="421" t="s">
        <v>479</v>
      </c>
      <c r="X90" s="421" t="s">
        <v>479</v>
      </c>
      <c r="Y90" s="419">
        <v>224715</v>
      </c>
      <c r="Z90" s="421"/>
      <c r="AA90" s="421"/>
      <c r="AB90" s="419">
        <v>224715</v>
      </c>
      <c r="AC90" s="421"/>
      <c r="AD90" s="421">
        <f>+U90</f>
        <v>674145</v>
      </c>
      <c r="AE90" s="479"/>
      <c r="AF90" s="479"/>
      <c r="AG90" s="479"/>
      <c r="AH90" s="479"/>
      <c r="AI90" s="481"/>
      <c r="AJ90" s="466"/>
    </row>
    <row r="91" spans="1:36" ht="48" customHeight="1" x14ac:dyDescent="0.25">
      <c r="A91" s="14"/>
      <c r="B91" s="484"/>
      <c r="C91" s="412"/>
      <c r="D91" s="412"/>
      <c r="E91" s="412"/>
      <c r="F91" s="412"/>
      <c r="G91" s="412"/>
      <c r="H91" s="412"/>
      <c r="I91" s="412"/>
      <c r="J91" s="270" t="s">
        <v>494</v>
      </c>
      <c r="K91" s="270" t="s">
        <v>495</v>
      </c>
      <c r="L91" s="270" t="s">
        <v>455</v>
      </c>
      <c r="M91" s="270">
        <v>8556</v>
      </c>
      <c r="N91" s="412"/>
      <c r="O91" s="412"/>
      <c r="P91" s="479"/>
      <c r="Q91" s="479"/>
      <c r="R91" s="479"/>
      <c r="S91" s="479"/>
      <c r="T91" s="419"/>
      <c r="U91" s="419"/>
      <c r="V91" s="419"/>
      <c r="W91" s="421"/>
      <c r="X91" s="421"/>
      <c r="Y91" s="419"/>
      <c r="Z91" s="421"/>
      <c r="AA91" s="421"/>
      <c r="AB91" s="419"/>
      <c r="AC91" s="421"/>
      <c r="AD91" s="421"/>
      <c r="AE91" s="479"/>
      <c r="AF91" s="479"/>
      <c r="AG91" s="479"/>
      <c r="AH91" s="479"/>
      <c r="AI91" s="481"/>
      <c r="AJ91" s="466"/>
    </row>
    <row r="92" spans="1:36" ht="24" x14ac:dyDescent="0.25">
      <c r="A92" s="14"/>
      <c r="B92" s="484"/>
      <c r="C92" s="412"/>
      <c r="D92" s="412"/>
      <c r="E92" s="412"/>
      <c r="F92" s="412"/>
      <c r="G92" s="412"/>
      <c r="H92" s="412"/>
      <c r="I92" s="412"/>
      <c r="J92" s="270" t="s">
        <v>456</v>
      </c>
      <c r="K92" s="270" t="s">
        <v>457</v>
      </c>
      <c r="L92" s="270" t="s">
        <v>496</v>
      </c>
      <c r="M92" s="270">
        <v>1</v>
      </c>
      <c r="N92" s="412"/>
      <c r="O92" s="412"/>
      <c r="P92" s="479"/>
      <c r="Q92" s="479"/>
      <c r="R92" s="479"/>
      <c r="S92" s="479"/>
      <c r="T92" s="419"/>
      <c r="U92" s="419"/>
      <c r="V92" s="419"/>
      <c r="W92" s="421"/>
      <c r="X92" s="421"/>
      <c r="Y92" s="419"/>
      <c r="Z92" s="421"/>
      <c r="AA92" s="421"/>
      <c r="AB92" s="419"/>
      <c r="AC92" s="421"/>
      <c r="AD92" s="421"/>
      <c r="AE92" s="479"/>
      <c r="AF92" s="479"/>
      <c r="AG92" s="479"/>
      <c r="AH92" s="479"/>
      <c r="AI92" s="481"/>
      <c r="AJ92" s="466"/>
    </row>
    <row r="93" spans="1:36" ht="72" customHeight="1" x14ac:dyDescent="0.25">
      <c r="A93" s="14"/>
      <c r="B93" s="484"/>
      <c r="C93" s="412"/>
      <c r="D93" s="412"/>
      <c r="E93" s="412"/>
      <c r="F93" s="412" t="s">
        <v>793</v>
      </c>
      <c r="G93" s="412"/>
      <c r="H93" s="412"/>
      <c r="I93" s="412"/>
      <c r="J93" s="270" t="s">
        <v>449</v>
      </c>
      <c r="K93" s="270" t="s">
        <v>491</v>
      </c>
      <c r="L93" s="270" t="s">
        <v>492</v>
      </c>
      <c r="M93" s="270">
        <v>1.31</v>
      </c>
      <c r="N93" s="412"/>
      <c r="O93" s="412"/>
      <c r="P93" s="479"/>
      <c r="Q93" s="479"/>
      <c r="R93" s="479"/>
      <c r="S93" s="479"/>
      <c r="T93" s="419"/>
      <c r="U93" s="419">
        <f>+V93+Y93</f>
        <v>1329438.1000000001</v>
      </c>
      <c r="V93" s="419">
        <v>886292</v>
      </c>
      <c r="W93" s="421" t="s">
        <v>479</v>
      </c>
      <c r="X93" s="421" t="s">
        <v>479</v>
      </c>
      <c r="Y93" s="419">
        <v>443146.1</v>
      </c>
      <c r="Z93" s="421"/>
      <c r="AA93" s="421"/>
      <c r="AB93" s="419">
        <v>443146.1</v>
      </c>
      <c r="AC93" s="421"/>
      <c r="AD93" s="421">
        <f>+U93</f>
        <v>1329438.1000000001</v>
      </c>
      <c r="AE93" s="479"/>
      <c r="AF93" s="479"/>
      <c r="AG93" s="479"/>
      <c r="AH93" s="479"/>
      <c r="AI93" s="481"/>
      <c r="AJ93" s="466"/>
    </row>
    <row r="94" spans="1:36" ht="48" customHeight="1" x14ac:dyDescent="0.25">
      <c r="A94" s="14"/>
      <c r="B94" s="484"/>
      <c r="C94" s="412"/>
      <c r="D94" s="412"/>
      <c r="E94" s="412"/>
      <c r="F94" s="412"/>
      <c r="G94" s="412"/>
      <c r="H94" s="412"/>
      <c r="I94" s="412"/>
      <c r="J94" s="270" t="s">
        <v>494</v>
      </c>
      <c r="K94" s="270" t="s">
        <v>495</v>
      </c>
      <c r="L94" s="270" t="s">
        <v>455</v>
      </c>
      <c r="M94" s="270">
        <v>13060</v>
      </c>
      <c r="N94" s="412"/>
      <c r="O94" s="412"/>
      <c r="P94" s="479"/>
      <c r="Q94" s="479"/>
      <c r="R94" s="479"/>
      <c r="S94" s="479"/>
      <c r="T94" s="419"/>
      <c r="U94" s="419"/>
      <c r="V94" s="419"/>
      <c r="W94" s="421"/>
      <c r="X94" s="421"/>
      <c r="Y94" s="419"/>
      <c r="Z94" s="421"/>
      <c r="AA94" s="421"/>
      <c r="AB94" s="419"/>
      <c r="AC94" s="421"/>
      <c r="AD94" s="421"/>
      <c r="AE94" s="479"/>
      <c r="AF94" s="479"/>
      <c r="AG94" s="479"/>
      <c r="AH94" s="479"/>
      <c r="AI94" s="481"/>
      <c r="AJ94" s="466"/>
    </row>
    <row r="95" spans="1:36" ht="24" x14ac:dyDescent="0.25">
      <c r="A95" s="14"/>
      <c r="B95" s="484"/>
      <c r="C95" s="412"/>
      <c r="D95" s="412"/>
      <c r="E95" s="412"/>
      <c r="F95" s="412"/>
      <c r="G95" s="412"/>
      <c r="H95" s="412"/>
      <c r="I95" s="412"/>
      <c r="J95" s="270" t="s">
        <v>456</v>
      </c>
      <c r="K95" s="270" t="s">
        <v>457</v>
      </c>
      <c r="L95" s="270" t="s">
        <v>496</v>
      </c>
      <c r="M95" s="270">
        <v>1</v>
      </c>
      <c r="N95" s="412"/>
      <c r="O95" s="412"/>
      <c r="P95" s="479"/>
      <c r="Q95" s="479"/>
      <c r="R95" s="479"/>
      <c r="S95" s="479"/>
      <c r="T95" s="419"/>
      <c r="U95" s="419"/>
      <c r="V95" s="419"/>
      <c r="W95" s="421"/>
      <c r="X95" s="421"/>
      <c r="Y95" s="419"/>
      <c r="Z95" s="421"/>
      <c r="AA95" s="421"/>
      <c r="AB95" s="419"/>
      <c r="AC95" s="421"/>
      <c r="AD95" s="421"/>
      <c r="AE95" s="479"/>
      <c r="AF95" s="479"/>
      <c r="AG95" s="479"/>
      <c r="AH95" s="479"/>
      <c r="AI95" s="481"/>
      <c r="AJ95" s="466"/>
    </row>
    <row r="96" spans="1:36" ht="48" customHeight="1" x14ac:dyDescent="0.25">
      <c r="A96" s="14"/>
      <c r="B96" s="484"/>
      <c r="C96" s="412"/>
      <c r="D96" s="412"/>
      <c r="E96" s="412"/>
      <c r="F96" s="412" t="s">
        <v>794</v>
      </c>
      <c r="G96" s="412"/>
      <c r="H96" s="412" t="s">
        <v>83</v>
      </c>
      <c r="I96" s="412"/>
      <c r="J96" s="270" t="s">
        <v>497</v>
      </c>
      <c r="K96" s="270" t="s">
        <v>484</v>
      </c>
      <c r="L96" s="270" t="s">
        <v>498</v>
      </c>
      <c r="M96" s="270">
        <v>73600</v>
      </c>
      <c r="N96" s="412"/>
      <c r="O96" s="412"/>
      <c r="P96" s="479" t="s">
        <v>451</v>
      </c>
      <c r="Q96" s="479" t="s">
        <v>89</v>
      </c>
      <c r="R96" s="479" t="s">
        <v>493</v>
      </c>
      <c r="S96" s="479" t="s">
        <v>174</v>
      </c>
      <c r="T96" s="419"/>
      <c r="U96" s="419">
        <f>+V96+Y96</f>
        <v>3906615</v>
      </c>
      <c r="V96" s="419">
        <v>2604410</v>
      </c>
      <c r="W96" s="421" t="s">
        <v>479</v>
      </c>
      <c r="X96" s="421" t="s">
        <v>479</v>
      </c>
      <c r="Y96" s="419">
        <v>1302205</v>
      </c>
      <c r="Z96" s="421" t="s">
        <v>479</v>
      </c>
      <c r="AA96" s="421" t="s">
        <v>479</v>
      </c>
      <c r="AB96" s="419">
        <v>8393385</v>
      </c>
      <c r="AC96" s="421"/>
      <c r="AD96" s="421">
        <f>+U96</f>
        <v>3906615</v>
      </c>
      <c r="AE96" s="479" t="s">
        <v>479</v>
      </c>
      <c r="AF96" s="479" t="s">
        <v>479</v>
      </c>
      <c r="AG96" s="479" t="s">
        <v>479</v>
      </c>
      <c r="AH96" s="479"/>
      <c r="AI96" s="481" t="s">
        <v>178</v>
      </c>
      <c r="AJ96" s="466"/>
    </row>
    <row r="97" spans="1:36" ht="96" x14ac:dyDescent="0.25">
      <c r="A97" s="14"/>
      <c r="B97" s="484"/>
      <c r="C97" s="412"/>
      <c r="D97" s="412"/>
      <c r="E97" s="412"/>
      <c r="F97" s="412"/>
      <c r="G97" s="412"/>
      <c r="H97" s="412"/>
      <c r="I97" s="412"/>
      <c r="J97" s="270" t="s">
        <v>499</v>
      </c>
      <c r="K97" s="270" t="s">
        <v>500</v>
      </c>
      <c r="L97" s="270" t="s">
        <v>455</v>
      </c>
      <c r="M97" s="270">
        <v>3366</v>
      </c>
      <c r="N97" s="412"/>
      <c r="O97" s="412"/>
      <c r="P97" s="479"/>
      <c r="Q97" s="479"/>
      <c r="R97" s="479"/>
      <c r="S97" s="479"/>
      <c r="T97" s="419"/>
      <c r="U97" s="419"/>
      <c r="V97" s="419"/>
      <c r="W97" s="421"/>
      <c r="X97" s="421"/>
      <c r="Y97" s="419"/>
      <c r="Z97" s="421"/>
      <c r="AA97" s="421"/>
      <c r="AB97" s="419"/>
      <c r="AC97" s="421"/>
      <c r="AD97" s="421"/>
      <c r="AE97" s="479"/>
      <c r="AF97" s="479"/>
      <c r="AG97" s="479"/>
      <c r="AH97" s="479"/>
      <c r="AI97" s="481"/>
      <c r="AJ97" s="466"/>
    </row>
    <row r="98" spans="1:36" ht="24.75" thickBot="1" x14ac:dyDescent="0.3">
      <c r="A98" s="14"/>
      <c r="B98" s="484"/>
      <c r="C98" s="412"/>
      <c r="D98" s="412"/>
      <c r="E98" s="412"/>
      <c r="F98" s="412"/>
      <c r="G98" s="412"/>
      <c r="H98" s="412"/>
      <c r="I98" s="412"/>
      <c r="J98" s="270" t="s">
        <v>456</v>
      </c>
      <c r="K98" s="270" t="s">
        <v>457</v>
      </c>
      <c r="L98" s="270" t="s">
        <v>496</v>
      </c>
      <c r="M98" s="270">
        <v>1</v>
      </c>
      <c r="N98" s="412"/>
      <c r="O98" s="412"/>
      <c r="P98" s="479"/>
      <c r="Q98" s="479"/>
      <c r="R98" s="479"/>
      <c r="S98" s="479"/>
      <c r="T98" s="419"/>
      <c r="U98" s="419"/>
      <c r="V98" s="419"/>
      <c r="W98" s="421"/>
      <c r="X98" s="421"/>
      <c r="Y98" s="419"/>
      <c r="Z98" s="421"/>
      <c r="AA98" s="421"/>
      <c r="AB98" s="419"/>
      <c r="AC98" s="421"/>
      <c r="AD98" s="421"/>
      <c r="AE98" s="479"/>
      <c r="AF98" s="479"/>
      <c r="AG98" s="479"/>
      <c r="AH98" s="479"/>
      <c r="AI98" s="481"/>
      <c r="AJ98" s="466"/>
    </row>
    <row r="99" spans="1:36" ht="72" customHeight="1" x14ac:dyDescent="0.25">
      <c r="A99" s="14"/>
      <c r="B99" s="467" t="s">
        <v>501</v>
      </c>
      <c r="C99" s="430" t="s">
        <v>502</v>
      </c>
      <c r="D99" s="430" t="s">
        <v>488</v>
      </c>
      <c r="E99" s="430" t="s">
        <v>489</v>
      </c>
      <c r="F99" s="443" t="s">
        <v>795</v>
      </c>
      <c r="G99" s="430" t="s">
        <v>490</v>
      </c>
      <c r="H99" s="430" t="s">
        <v>83</v>
      </c>
      <c r="I99" s="430" t="s">
        <v>83</v>
      </c>
      <c r="J99" s="269" t="s">
        <v>449</v>
      </c>
      <c r="K99" s="269" t="s">
        <v>491</v>
      </c>
      <c r="L99" s="269" t="s">
        <v>492</v>
      </c>
      <c r="M99" s="269">
        <v>2.63</v>
      </c>
      <c r="N99" s="430" t="s">
        <v>86</v>
      </c>
      <c r="O99" s="430" t="s">
        <v>87</v>
      </c>
      <c r="P99" s="430" t="s">
        <v>451</v>
      </c>
      <c r="Q99" s="430" t="s">
        <v>89</v>
      </c>
      <c r="R99" s="430" t="s">
        <v>493</v>
      </c>
      <c r="S99" s="430" t="s">
        <v>174</v>
      </c>
      <c r="T99" s="494">
        <f>+U99+U105+U108</f>
        <v>30756375.5</v>
      </c>
      <c r="U99" s="470">
        <f>+V99+Y99</f>
        <v>6748121</v>
      </c>
      <c r="V99" s="470">
        <v>4498747</v>
      </c>
      <c r="W99" s="437" t="s">
        <v>479</v>
      </c>
      <c r="X99" s="437" t="s">
        <v>479</v>
      </c>
      <c r="Y99" s="470">
        <v>2249374</v>
      </c>
      <c r="Z99" s="437" t="s">
        <v>479</v>
      </c>
      <c r="AA99" s="437" t="s">
        <v>479</v>
      </c>
      <c r="AB99" s="470">
        <v>2249374</v>
      </c>
      <c r="AC99" s="451" t="s">
        <v>92</v>
      </c>
      <c r="AD99" s="451">
        <f>+U99</f>
        <v>6748121</v>
      </c>
      <c r="AE99" s="437" t="s">
        <v>479</v>
      </c>
      <c r="AF99" s="437" t="s">
        <v>479</v>
      </c>
      <c r="AG99" s="437" t="s">
        <v>479</v>
      </c>
      <c r="AH99" s="491" t="s">
        <v>503</v>
      </c>
      <c r="AI99" s="487" t="s">
        <v>504</v>
      </c>
      <c r="AJ99" s="490"/>
    </row>
    <row r="100" spans="1:36" ht="48" customHeight="1" x14ac:dyDescent="0.25">
      <c r="A100" s="14"/>
      <c r="B100" s="468"/>
      <c r="C100" s="424"/>
      <c r="D100" s="424"/>
      <c r="E100" s="424"/>
      <c r="F100" s="412"/>
      <c r="G100" s="424"/>
      <c r="H100" s="424"/>
      <c r="I100" s="424"/>
      <c r="J100" s="270" t="s">
        <v>497</v>
      </c>
      <c r="K100" s="270" t="s">
        <v>484</v>
      </c>
      <c r="L100" s="270" t="s">
        <v>498</v>
      </c>
      <c r="M100" s="270">
        <v>4200</v>
      </c>
      <c r="N100" s="424"/>
      <c r="O100" s="424"/>
      <c r="P100" s="424"/>
      <c r="Q100" s="424"/>
      <c r="R100" s="424"/>
      <c r="S100" s="424"/>
      <c r="T100" s="495"/>
      <c r="U100" s="419"/>
      <c r="V100" s="419"/>
      <c r="W100" s="453"/>
      <c r="X100" s="453"/>
      <c r="Y100" s="419"/>
      <c r="Z100" s="453"/>
      <c r="AA100" s="453"/>
      <c r="AB100" s="419"/>
      <c r="AC100" s="421"/>
      <c r="AD100" s="421"/>
      <c r="AE100" s="453"/>
      <c r="AF100" s="453"/>
      <c r="AG100" s="453"/>
      <c r="AH100" s="492"/>
      <c r="AI100" s="488"/>
      <c r="AJ100" s="490"/>
    </row>
    <row r="101" spans="1:36" ht="60" x14ac:dyDescent="0.25">
      <c r="A101" s="14"/>
      <c r="B101" s="468"/>
      <c r="C101" s="424"/>
      <c r="D101" s="424"/>
      <c r="E101" s="424"/>
      <c r="F101" s="412"/>
      <c r="G101" s="424"/>
      <c r="H101" s="424"/>
      <c r="I101" s="424"/>
      <c r="J101" s="270" t="s">
        <v>379</v>
      </c>
      <c r="K101" s="270" t="s">
        <v>505</v>
      </c>
      <c r="L101" s="270" t="s">
        <v>492</v>
      </c>
      <c r="M101" s="270">
        <v>2.4300000000000002</v>
      </c>
      <c r="N101" s="424"/>
      <c r="O101" s="424"/>
      <c r="P101" s="424"/>
      <c r="Q101" s="424"/>
      <c r="R101" s="424"/>
      <c r="S101" s="424"/>
      <c r="T101" s="495"/>
      <c r="U101" s="419"/>
      <c r="V101" s="419"/>
      <c r="W101" s="453"/>
      <c r="X101" s="453"/>
      <c r="Y101" s="419"/>
      <c r="Z101" s="453"/>
      <c r="AA101" s="453"/>
      <c r="AB101" s="419"/>
      <c r="AC101" s="421"/>
      <c r="AD101" s="421"/>
      <c r="AE101" s="453"/>
      <c r="AF101" s="453"/>
      <c r="AG101" s="453"/>
      <c r="AH101" s="492"/>
      <c r="AI101" s="488"/>
      <c r="AJ101" s="490"/>
    </row>
    <row r="102" spans="1:36" ht="36" customHeight="1" x14ac:dyDescent="0.25">
      <c r="A102" s="14"/>
      <c r="B102" s="468"/>
      <c r="C102" s="424"/>
      <c r="D102" s="424"/>
      <c r="E102" s="424"/>
      <c r="F102" s="412"/>
      <c r="G102" s="424"/>
      <c r="H102" s="424"/>
      <c r="I102" s="424"/>
      <c r="J102" s="270" t="s">
        <v>494</v>
      </c>
      <c r="K102" s="270" t="s">
        <v>495</v>
      </c>
      <c r="L102" s="270" t="s">
        <v>455</v>
      </c>
      <c r="M102" s="270">
        <v>24284</v>
      </c>
      <c r="N102" s="424"/>
      <c r="O102" s="424"/>
      <c r="P102" s="424"/>
      <c r="Q102" s="424"/>
      <c r="R102" s="424"/>
      <c r="S102" s="424"/>
      <c r="T102" s="495"/>
      <c r="U102" s="419"/>
      <c r="V102" s="419"/>
      <c r="W102" s="453"/>
      <c r="X102" s="453"/>
      <c r="Y102" s="419"/>
      <c r="Z102" s="453"/>
      <c r="AA102" s="453"/>
      <c r="AB102" s="419"/>
      <c r="AC102" s="421"/>
      <c r="AD102" s="421"/>
      <c r="AE102" s="453"/>
      <c r="AF102" s="453"/>
      <c r="AG102" s="453"/>
      <c r="AH102" s="492"/>
      <c r="AI102" s="488"/>
      <c r="AJ102" s="490"/>
    </row>
    <row r="103" spans="1:36" ht="48" customHeight="1" x14ac:dyDescent="0.25">
      <c r="A103" s="14"/>
      <c r="B103" s="468"/>
      <c r="C103" s="424"/>
      <c r="D103" s="424"/>
      <c r="E103" s="424"/>
      <c r="F103" s="412"/>
      <c r="G103" s="424"/>
      <c r="H103" s="424"/>
      <c r="I103" s="424"/>
      <c r="J103" s="270" t="s">
        <v>499</v>
      </c>
      <c r="K103" s="270" t="s">
        <v>500</v>
      </c>
      <c r="L103" s="270" t="s">
        <v>455</v>
      </c>
      <c r="M103" s="270">
        <v>170</v>
      </c>
      <c r="N103" s="424"/>
      <c r="O103" s="424"/>
      <c r="P103" s="424"/>
      <c r="Q103" s="424"/>
      <c r="R103" s="424"/>
      <c r="S103" s="424"/>
      <c r="T103" s="495"/>
      <c r="U103" s="419"/>
      <c r="V103" s="419"/>
      <c r="W103" s="453"/>
      <c r="X103" s="453"/>
      <c r="Y103" s="419"/>
      <c r="Z103" s="453"/>
      <c r="AA103" s="453"/>
      <c r="AB103" s="419"/>
      <c r="AC103" s="421"/>
      <c r="AD103" s="421"/>
      <c r="AE103" s="453"/>
      <c r="AF103" s="453"/>
      <c r="AG103" s="453"/>
      <c r="AH103" s="492"/>
      <c r="AI103" s="488"/>
      <c r="AJ103" s="490"/>
    </row>
    <row r="104" spans="1:36" ht="24" x14ac:dyDescent="0.25">
      <c r="A104" s="14"/>
      <c r="B104" s="468"/>
      <c r="C104" s="424"/>
      <c r="D104" s="424"/>
      <c r="E104" s="424"/>
      <c r="F104" s="412"/>
      <c r="G104" s="424"/>
      <c r="H104" s="424"/>
      <c r="I104" s="424"/>
      <c r="J104" s="270" t="s">
        <v>456</v>
      </c>
      <c r="K104" s="270" t="s">
        <v>457</v>
      </c>
      <c r="L104" s="270" t="s">
        <v>496</v>
      </c>
      <c r="M104" s="270">
        <v>1</v>
      </c>
      <c r="N104" s="424"/>
      <c r="O104" s="424"/>
      <c r="P104" s="424"/>
      <c r="Q104" s="424"/>
      <c r="R104" s="424"/>
      <c r="S104" s="424"/>
      <c r="T104" s="495"/>
      <c r="U104" s="419"/>
      <c r="V104" s="419"/>
      <c r="W104" s="453"/>
      <c r="X104" s="453"/>
      <c r="Y104" s="419"/>
      <c r="Z104" s="453"/>
      <c r="AA104" s="453"/>
      <c r="AB104" s="419"/>
      <c r="AC104" s="421"/>
      <c r="AD104" s="421"/>
      <c r="AE104" s="453"/>
      <c r="AF104" s="453"/>
      <c r="AG104" s="453"/>
      <c r="AH104" s="492"/>
      <c r="AI104" s="488"/>
      <c r="AJ104" s="490"/>
    </row>
    <row r="105" spans="1:36" ht="36" customHeight="1" x14ac:dyDescent="0.25">
      <c r="A105" s="14"/>
      <c r="B105" s="468"/>
      <c r="C105" s="424"/>
      <c r="D105" s="424"/>
      <c r="E105" s="424"/>
      <c r="F105" s="412" t="s">
        <v>796</v>
      </c>
      <c r="G105" s="424"/>
      <c r="H105" s="424"/>
      <c r="I105" s="424"/>
      <c r="J105" s="270" t="s">
        <v>449</v>
      </c>
      <c r="K105" s="270" t="s">
        <v>491</v>
      </c>
      <c r="L105" s="270" t="s">
        <v>492</v>
      </c>
      <c r="M105" s="270">
        <v>25.93</v>
      </c>
      <c r="N105" s="424"/>
      <c r="O105" s="424"/>
      <c r="P105" s="424" t="s">
        <v>451</v>
      </c>
      <c r="Q105" s="424" t="s">
        <v>89</v>
      </c>
      <c r="R105" s="424" t="s">
        <v>493</v>
      </c>
      <c r="S105" s="424"/>
      <c r="T105" s="495"/>
      <c r="U105" s="419">
        <f>+V105+Y105</f>
        <v>5400004.5</v>
      </c>
      <c r="V105" s="419">
        <v>3600003</v>
      </c>
      <c r="W105" s="453" t="s">
        <v>479</v>
      </c>
      <c r="X105" s="453" t="s">
        <v>479</v>
      </c>
      <c r="Y105" s="419">
        <v>1800001.5</v>
      </c>
      <c r="Z105" s="453"/>
      <c r="AA105" s="453" t="s">
        <v>479</v>
      </c>
      <c r="AB105" s="419">
        <v>1800001.5</v>
      </c>
      <c r="AC105" s="421" t="s">
        <v>92</v>
      </c>
      <c r="AD105" s="421">
        <f>+U105</f>
        <v>5400004.5</v>
      </c>
      <c r="AE105" s="453" t="s">
        <v>479</v>
      </c>
      <c r="AF105" s="453" t="s">
        <v>479</v>
      </c>
      <c r="AG105" s="453" t="s">
        <v>479</v>
      </c>
      <c r="AH105" s="492"/>
      <c r="AI105" s="488"/>
      <c r="AJ105" s="490"/>
    </row>
    <row r="106" spans="1:36" ht="48" customHeight="1" x14ac:dyDescent="0.25">
      <c r="A106" s="14"/>
      <c r="B106" s="468"/>
      <c r="C106" s="424"/>
      <c r="D106" s="424"/>
      <c r="E106" s="424"/>
      <c r="F106" s="412"/>
      <c r="G106" s="424"/>
      <c r="H106" s="424"/>
      <c r="I106" s="424"/>
      <c r="J106" s="270" t="s">
        <v>494</v>
      </c>
      <c r="K106" s="270" t="s">
        <v>495</v>
      </c>
      <c r="L106" s="270" t="s">
        <v>455</v>
      </c>
      <c r="M106" s="270">
        <v>210379</v>
      </c>
      <c r="N106" s="424"/>
      <c r="O106" s="424"/>
      <c r="P106" s="424"/>
      <c r="Q106" s="424"/>
      <c r="R106" s="424"/>
      <c r="S106" s="424"/>
      <c r="T106" s="495"/>
      <c r="U106" s="419"/>
      <c r="V106" s="419"/>
      <c r="W106" s="453"/>
      <c r="X106" s="453"/>
      <c r="Y106" s="419"/>
      <c r="Z106" s="453"/>
      <c r="AA106" s="453"/>
      <c r="AB106" s="419"/>
      <c r="AC106" s="421"/>
      <c r="AD106" s="421"/>
      <c r="AE106" s="453"/>
      <c r="AF106" s="453"/>
      <c r="AG106" s="453"/>
      <c r="AH106" s="492"/>
      <c r="AI106" s="488"/>
      <c r="AJ106" s="490"/>
    </row>
    <row r="107" spans="1:36" ht="24" x14ac:dyDescent="0.25">
      <c r="A107" s="14"/>
      <c r="B107" s="468"/>
      <c r="C107" s="424"/>
      <c r="D107" s="424"/>
      <c r="E107" s="424"/>
      <c r="F107" s="412"/>
      <c r="G107" s="424"/>
      <c r="H107" s="424"/>
      <c r="I107" s="424"/>
      <c r="J107" s="270" t="s">
        <v>456</v>
      </c>
      <c r="K107" s="270" t="s">
        <v>457</v>
      </c>
      <c r="L107" s="270" t="s">
        <v>496</v>
      </c>
      <c r="M107" s="270">
        <v>1</v>
      </c>
      <c r="N107" s="424"/>
      <c r="O107" s="424"/>
      <c r="P107" s="424"/>
      <c r="Q107" s="424"/>
      <c r="R107" s="424"/>
      <c r="S107" s="424"/>
      <c r="T107" s="495"/>
      <c r="U107" s="419"/>
      <c r="V107" s="419"/>
      <c r="W107" s="453"/>
      <c r="X107" s="453"/>
      <c r="Y107" s="419"/>
      <c r="Z107" s="453"/>
      <c r="AA107" s="453"/>
      <c r="AB107" s="419"/>
      <c r="AC107" s="421"/>
      <c r="AD107" s="421"/>
      <c r="AE107" s="453"/>
      <c r="AF107" s="453"/>
      <c r="AG107" s="453"/>
      <c r="AH107" s="492"/>
      <c r="AI107" s="488"/>
      <c r="AJ107" s="490"/>
    </row>
    <row r="108" spans="1:36" ht="36" customHeight="1" x14ac:dyDescent="0.25">
      <c r="A108" s="14"/>
      <c r="B108" s="468"/>
      <c r="C108" s="424"/>
      <c r="D108" s="424"/>
      <c r="E108" s="424"/>
      <c r="F108" s="412" t="s">
        <v>797</v>
      </c>
      <c r="G108" s="424"/>
      <c r="H108" s="424"/>
      <c r="I108" s="424"/>
      <c r="J108" s="270" t="s">
        <v>497</v>
      </c>
      <c r="K108" s="270" t="s">
        <v>484</v>
      </c>
      <c r="L108" s="270" t="s">
        <v>498</v>
      </c>
      <c r="M108" s="270">
        <v>166800</v>
      </c>
      <c r="N108" s="424"/>
      <c r="O108" s="424"/>
      <c r="P108" s="424" t="s">
        <v>451</v>
      </c>
      <c r="Q108" s="424" t="s">
        <v>89</v>
      </c>
      <c r="R108" s="424" t="s">
        <v>493</v>
      </c>
      <c r="S108" s="424"/>
      <c r="T108" s="495"/>
      <c r="U108" s="419">
        <f>+V108+Y108</f>
        <v>18608250</v>
      </c>
      <c r="V108" s="419">
        <v>12405500</v>
      </c>
      <c r="W108" s="453" t="s">
        <v>479</v>
      </c>
      <c r="X108" s="453" t="s">
        <v>479</v>
      </c>
      <c r="Y108" s="419">
        <v>6202750</v>
      </c>
      <c r="Z108" s="453"/>
      <c r="AA108" s="453" t="s">
        <v>479</v>
      </c>
      <c r="AB108" s="419">
        <v>6202750</v>
      </c>
      <c r="AC108" s="421" t="s">
        <v>92</v>
      </c>
      <c r="AD108" s="421">
        <f>+U108</f>
        <v>18608250</v>
      </c>
      <c r="AE108" s="453" t="s">
        <v>479</v>
      </c>
      <c r="AF108" s="453" t="s">
        <v>479</v>
      </c>
      <c r="AG108" s="453" t="s">
        <v>479</v>
      </c>
      <c r="AH108" s="492"/>
      <c r="AI108" s="488"/>
      <c r="AJ108" s="490"/>
    </row>
    <row r="109" spans="1:36" ht="48" customHeight="1" x14ac:dyDescent="0.25">
      <c r="A109" s="14"/>
      <c r="B109" s="468"/>
      <c r="C109" s="424"/>
      <c r="D109" s="424"/>
      <c r="E109" s="424"/>
      <c r="F109" s="412"/>
      <c r="G109" s="424"/>
      <c r="H109" s="424"/>
      <c r="I109" s="424"/>
      <c r="J109" s="270" t="s">
        <v>499</v>
      </c>
      <c r="K109" s="270" t="s">
        <v>500</v>
      </c>
      <c r="L109" s="270" t="s">
        <v>455</v>
      </c>
      <c r="M109" s="270">
        <v>10203</v>
      </c>
      <c r="N109" s="424"/>
      <c r="O109" s="424"/>
      <c r="P109" s="424"/>
      <c r="Q109" s="424"/>
      <c r="R109" s="424"/>
      <c r="S109" s="424"/>
      <c r="T109" s="495"/>
      <c r="U109" s="419"/>
      <c r="V109" s="419"/>
      <c r="W109" s="453"/>
      <c r="X109" s="453"/>
      <c r="Y109" s="419"/>
      <c r="Z109" s="453"/>
      <c r="AA109" s="453"/>
      <c r="AB109" s="419"/>
      <c r="AC109" s="421"/>
      <c r="AD109" s="421"/>
      <c r="AE109" s="453"/>
      <c r="AF109" s="453"/>
      <c r="AG109" s="453"/>
      <c r="AH109" s="492"/>
      <c r="AI109" s="488"/>
      <c r="AJ109" s="490"/>
    </row>
    <row r="110" spans="1:36" ht="24.75" thickBot="1" x14ac:dyDescent="0.3">
      <c r="A110" s="14"/>
      <c r="B110" s="469"/>
      <c r="C110" s="426"/>
      <c r="D110" s="426"/>
      <c r="E110" s="426"/>
      <c r="F110" s="413"/>
      <c r="G110" s="426"/>
      <c r="H110" s="426"/>
      <c r="I110" s="426"/>
      <c r="J110" s="272" t="s">
        <v>456</v>
      </c>
      <c r="K110" s="272" t="s">
        <v>457</v>
      </c>
      <c r="L110" s="272" t="s">
        <v>496</v>
      </c>
      <c r="M110" s="272">
        <v>1</v>
      </c>
      <c r="N110" s="426"/>
      <c r="O110" s="426"/>
      <c r="P110" s="426"/>
      <c r="Q110" s="426"/>
      <c r="R110" s="426"/>
      <c r="S110" s="426"/>
      <c r="T110" s="496"/>
      <c r="U110" s="420"/>
      <c r="V110" s="420"/>
      <c r="W110" s="473"/>
      <c r="X110" s="473"/>
      <c r="Y110" s="420"/>
      <c r="Z110" s="473"/>
      <c r="AA110" s="473"/>
      <c r="AB110" s="420"/>
      <c r="AC110" s="422"/>
      <c r="AD110" s="422"/>
      <c r="AE110" s="473"/>
      <c r="AF110" s="473"/>
      <c r="AG110" s="473"/>
      <c r="AH110" s="493"/>
      <c r="AI110" s="489"/>
      <c r="AJ110" s="490"/>
    </row>
    <row r="111" spans="1:36" ht="36" customHeight="1" x14ac:dyDescent="0.25">
      <c r="A111" s="14"/>
      <c r="B111" s="471" t="s">
        <v>506</v>
      </c>
      <c r="C111" s="443" t="s">
        <v>507</v>
      </c>
      <c r="D111" s="430" t="s">
        <v>488</v>
      </c>
      <c r="E111" s="443" t="s">
        <v>489</v>
      </c>
      <c r="F111" s="443" t="s">
        <v>798</v>
      </c>
      <c r="G111" s="443" t="s">
        <v>490</v>
      </c>
      <c r="H111" s="443" t="s">
        <v>83</v>
      </c>
      <c r="I111" s="443" t="s">
        <v>83</v>
      </c>
      <c r="J111" s="269" t="s">
        <v>497</v>
      </c>
      <c r="K111" s="269" t="s">
        <v>484</v>
      </c>
      <c r="L111" s="269" t="s">
        <v>498</v>
      </c>
      <c r="M111" s="269">
        <v>18400</v>
      </c>
      <c r="N111" s="443" t="s">
        <v>86</v>
      </c>
      <c r="O111" s="443" t="s">
        <v>121</v>
      </c>
      <c r="P111" s="443" t="s">
        <v>451</v>
      </c>
      <c r="Q111" s="443" t="s">
        <v>89</v>
      </c>
      <c r="R111" s="443" t="s">
        <v>493</v>
      </c>
      <c r="S111" s="443" t="s">
        <v>174</v>
      </c>
      <c r="T111" s="470">
        <f>+U111</f>
        <v>2040000</v>
      </c>
      <c r="U111" s="470">
        <f>+V111+Y111</f>
        <v>2040000</v>
      </c>
      <c r="V111" s="470">
        <v>1200000</v>
      </c>
      <c r="W111" s="451" t="s">
        <v>479</v>
      </c>
      <c r="X111" s="451" t="s">
        <v>479</v>
      </c>
      <c r="Y111" s="470">
        <v>840000</v>
      </c>
      <c r="Z111" s="451" t="s">
        <v>479</v>
      </c>
      <c r="AA111" s="451" t="s">
        <v>479</v>
      </c>
      <c r="AB111" s="470">
        <v>360000</v>
      </c>
      <c r="AC111" s="451" t="s">
        <v>92</v>
      </c>
      <c r="AD111" s="451">
        <f>+U111</f>
        <v>2040000</v>
      </c>
      <c r="AE111" s="443" t="s">
        <v>479</v>
      </c>
      <c r="AF111" s="443" t="s">
        <v>479</v>
      </c>
      <c r="AG111" s="443" t="s">
        <v>479</v>
      </c>
      <c r="AH111" s="478" t="s">
        <v>508</v>
      </c>
      <c r="AI111" s="480" t="s">
        <v>509</v>
      </c>
      <c r="AJ111" s="466"/>
    </row>
    <row r="112" spans="1:36" ht="48" customHeight="1" x14ac:dyDescent="0.25">
      <c r="A112" s="14"/>
      <c r="B112" s="484"/>
      <c r="C112" s="412"/>
      <c r="D112" s="424"/>
      <c r="E112" s="412"/>
      <c r="F112" s="412"/>
      <c r="G112" s="412"/>
      <c r="H112" s="412"/>
      <c r="I112" s="412"/>
      <c r="J112" s="270" t="s">
        <v>499</v>
      </c>
      <c r="K112" s="270" t="s">
        <v>500</v>
      </c>
      <c r="L112" s="270" t="s">
        <v>455</v>
      </c>
      <c r="M112" s="270">
        <v>500</v>
      </c>
      <c r="N112" s="412"/>
      <c r="O112" s="412"/>
      <c r="P112" s="412"/>
      <c r="Q112" s="412"/>
      <c r="R112" s="412"/>
      <c r="S112" s="412"/>
      <c r="T112" s="419"/>
      <c r="U112" s="419"/>
      <c r="V112" s="419"/>
      <c r="W112" s="421"/>
      <c r="X112" s="421"/>
      <c r="Y112" s="419"/>
      <c r="Z112" s="421"/>
      <c r="AA112" s="421"/>
      <c r="AB112" s="419"/>
      <c r="AC112" s="421"/>
      <c r="AD112" s="421"/>
      <c r="AE112" s="412"/>
      <c r="AF112" s="412"/>
      <c r="AG112" s="412"/>
      <c r="AH112" s="479"/>
      <c r="AI112" s="481"/>
      <c r="AJ112" s="466"/>
    </row>
    <row r="113" spans="1:37" ht="24.75" thickBot="1" x14ac:dyDescent="0.3">
      <c r="A113" s="14"/>
      <c r="B113" s="472"/>
      <c r="C113" s="413"/>
      <c r="D113" s="424"/>
      <c r="E113" s="413"/>
      <c r="F113" s="413"/>
      <c r="G113" s="413"/>
      <c r="H113" s="413"/>
      <c r="I113" s="413"/>
      <c r="J113" s="272" t="s">
        <v>456</v>
      </c>
      <c r="K113" s="272" t="s">
        <v>457</v>
      </c>
      <c r="L113" s="272" t="s">
        <v>496</v>
      </c>
      <c r="M113" s="272">
        <v>1</v>
      </c>
      <c r="N113" s="413"/>
      <c r="O113" s="413"/>
      <c r="P113" s="413"/>
      <c r="Q113" s="413"/>
      <c r="R113" s="413"/>
      <c r="S113" s="413"/>
      <c r="T113" s="420"/>
      <c r="U113" s="420"/>
      <c r="V113" s="420"/>
      <c r="W113" s="422"/>
      <c r="X113" s="422"/>
      <c r="Y113" s="420"/>
      <c r="Z113" s="422"/>
      <c r="AA113" s="422"/>
      <c r="AB113" s="420"/>
      <c r="AC113" s="422"/>
      <c r="AD113" s="422"/>
      <c r="AE113" s="413"/>
      <c r="AF113" s="413"/>
      <c r="AG113" s="413"/>
      <c r="AH113" s="463"/>
      <c r="AI113" s="465"/>
      <c r="AJ113" s="466"/>
    </row>
    <row r="114" spans="1:37" ht="60" customHeight="1" x14ac:dyDescent="0.25">
      <c r="A114" s="14"/>
      <c r="B114" s="471" t="s">
        <v>510</v>
      </c>
      <c r="C114" s="443" t="s">
        <v>511</v>
      </c>
      <c r="D114" s="430" t="s">
        <v>488</v>
      </c>
      <c r="E114" s="443" t="s">
        <v>489</v>
      </c>
      <c r="F114" s="443" t="s">
        <v>799</v>
      </c>
      <c r="G114" s="443" t="s">
        <v>448</v>
      </c>
      <c r="H114" s="443" t="s">
        <v>83</v>
      </c>
      <c r="I114" s="443" t="s">
        <v>83</v>
      </c>
      <c r="J114" s="269" t="s">
        <v>497</v>
      </c>
      <c r="K114" s="269" t="s">
        <v>484</v>
      </c>
      <c r="L114" s="269" t="s">
        <v>498</v>
      </c>
      <c r="M114" s="269">
        <v>1500</v>
      </c>
      <c r="N114" s="443" t="s">
        <v>86</v>
      </c>
      <c r="O114" s="443" t="s">
        <v>156</v>
      </c>
      <c r="P114" s="443" t="s">
        <v>451</v>
      </c>
      <c r="Q114" s="443" t="s">
        <v>89</v>
      </c>
      <c r="R114" s="443" t="s">
        <v>493</v>
      </c>
      <c r="S114" s="443" t="s">
        <v>174</v>
      </c>
      <c r="T114" s="470">
        <f>+U114</f>
        <v>3400000</v>
      </c>
      <c r="U114" s="442">
        <f>V114+Y114</f>
        <v>3400000</v>
      </c>
      <c r="V114" s="442">
        <v>2000000</v>
      </c>
      <c r="W114" s="451" t="s">
        <v>479</v>
      </c>
      <c r="X114" s="451" t="s">
        <v>479</v>
      </c>
      <c r="Y114" s="442">
        <v>1400000</v>
      </c>
      <c r="Z114" s="451" t="s">
        <v>479</v>
      </c>
      <c r="AA114" s="451" t="s">
        <v>479</v>
      </c>
      <c r="AB114" s="451">
        <v>600000</v>
      </c>
      <c r="AC114" s="451" t="s">
        <v>92</v>
      </c>
      <c r="AD114" s="451">
        <f>U114</f>
        <v>3400000</v>
      </c>
      <c r="AE114" s="443" t="s">
        <v>479</v>
      </c>
      <c r="AF114" s="443" t="s">
        <v>479</v>
      </c>
      <c r="AG114" s="443" t="s">
        <v>479</v>
      </c>
      <c r="AH114" s="478" t="s">
        <v>296</v>
      </c>
      <c r="AI114" s="480" t="s">
        <v>323</v>
      </c>
      <c r="AJ114" s="466"/>
    </row>
    <row r="115" spans="1:37" ht="96" x14ac:dyDescent="0.25">
      <c r="A115" s="14"/>
      <c r="B115" s="484"/>
      <c r="C115" s="412"/>
      <c r="D115" s="424"/>
      <c r="E115" s="412"/>
      <c r="F115" s="412"/>
      <c r="G115" s="412"/>
      <c r="H115" s="412"/>
      <c r="I115" s="412"/>
      <c r="J115" s="270" t="s">
        <v>499</v>
      </c>
      <c r="K115" s="270" t="s">
        <v>500</v>
      </c>
      <c r="L115" s="270" t="s">
        <v>455</v>
      </c>
      <c r="M115" s="271">
        <v>1000</v>
      </c>
      <c r="N115" s="412"/>
      <c r="O115" s="412"/>
      <c r="P115" s="412"/>
      <c r="Q115" s="412"/>
      <c r="R115" s="412"/>
      <c r="S115" s="412"/>
      <c r="T115" s="419"/>
      <c r="U115" s="421"/>
      <c r="V115" s="421"/>
      <c r="W115" s="421"/>
      <c r="X115" s="421"/>
      <c r="Y115" s="421"/>
      <c r="Z115" s="421"/>
      <c r="AA115" s="421"/>
      <c r="AB115" s="421"/>
      <c r="AC115" s="421"/>
      <c r="AD115" s="421"/>
      <c r="AE115" s="412"/>
      <c r="AF115" s="412"/>
      <c r="AG115" s="412"/>
      <c r="AH115" s="479"/>
      <c r="AI115" s="481"/>
      <c r="AJ115" s="466"/>
    </row>
    <row r="116" spans="1:37" ht="24.75" thickBot="1" x14ac:dyDescent="0.3">
      <c r="A116" s="14"/>
      <c r="B116" s="486"/>
      <c r="C116" s="440"/>
      <c r="D116" s="424"/>
      <c r="E116" s="440"/>
      <c r="F116" s="440"/>
      <c r="G116" s="440"/>
      <c r="H116" s="440"/>
      <c r="I116" s="440"/>
      <c r="J116" s="274" t="s">
        <v>456</v>
      </c>
      <c r="K116" s="274" t="s">
        <v>457</v>
      </c>
      <c r="L116" s="274" t="s">
        <v>496</v>
      </c>
      <c r="M116" s="274">
        <v>1</v>
      </c>
      <c r="N116" s="440"/>
      <c r="O116" s="440"/>
      <c r="P116" s="440"/>
      <c r="Q116" s="440"/>
      <c r="R116" s="440"/>
      <c r="S116" s="440"/>
      <c r="T116" s="485"/>
      <c r="U116" s="449"/>
      <c r="V116" s="449"/>
      <c r="W116" s="449"/>
      <c r="X116" s="449"/>
      <c r="Y116" s="449"/>
      <c r="Z116" s="449"/>
      <c r="AA116" s="449"/>
      <c r="AB116" s="449"/>
      <c r="AC116" s="449"/>
      <c r="AD116" s="449"/>
      <c r="AE116" s="440"/>
      <c r="AF116" s="440"/>
      <c r="AG116" s="440"/>
      <c r="AH116" s="482"/>
      <c r="AI116" s="483"/>
      <c r="AJ116" s="466"/>
    </row>
    <row r="117" spans="1:37" ht="60" customHeight="1" x14ac:dyDescent="0.25">
      <c r="A117" s="14"/>
      <c r="B117" s="471" t="s">
        <v>512</v>
      </c>
      <c r="C117" s="443" t="s">
        <v>513</v>
      </c>
      <c r="D117" s="430" t="s">
        <v>488</v>
      </c>
      <c r="E117" s="443" t="s">
        <v>489</v>
      </c>
      <c r="F117" s="443" t="s">
        <v>800</v>
      </c>
      <c r="G117" s="443" t="s">
        <v>448</v>
      </c>
      <c r="H117" s="443" t="s">
        <v>83</v>
      </c>
      <c r="I117" s="451" t="s">
        <v>83</v>
      </c>
      <c r="J117" s="269" t="s">
        <v>497</v>
      </c>
      <c r="K117" s="269" t="s">
        <v>484</v>
      </c>
      <c r="L117" s="269" t="s">
        <v>498</v>
      </c>
      <c r="M117" s="269">
        <v>1000</v>
      </c>
      <c r="N117" s="443" t="s">
        <v>86</v>
      </c>
      <c r="O117" s="443" t="s">
        <v>105</v>
      </c>
      <c r="P117" s="451" t="s">
        <v>451</v>
      </c>
      <c r="Q117" s="451" t="s">
        <v>89</v>
      </c>
      <c r="R117" s="451" t="s">
        <v>493</v>
      </c>
      <c r="S117" s="451" t="s">
        <v>174</v>
      </c>
      <c r="T117" s="451">
        <f>+U117</f>
        <v>1275000</v>
      </c>
      <c r="U117" s="442">
        <f>V117+Y117</f>
        <v>1275000</v>
      </c>
      <c r="V117" s="442">
        <v>750000</v>
      </c>
      <c r="W117" s="451" t="s">
        <v>479</v>
      </c>
      <c r="X117" s="451" t="s">
        <v>479</v>
      </c>
      <c r="Y117" s="442">
        <v>525000</v>
      </c>
      <c r="Z117" s="451" t="s">
        <v>479</v>
      </c>
      <c r="AA117" s="451" t="s">
        <v>479</v>
      </c>
      <c r="AB117" s="451">
        <v>225000</v>
      </c>
      <c r="AC117" s="451" t="s">
        <v>92</v>
      </c>
      <c r="AD117" s="451">
        <f>U117</f>
        <v>1275000</v>
      </c>
      <c r="AE117" s="451" t="s">
        <v>479</v>
      </c>
      <c r="AF117" s="451" t="s">
        <v>479</v>
      </c>
      <c r="AG117" s="451" t="s">
        <v>479</v>
      </c>
      <c r="AH117" s="478" t="s">
        <v>431</v>
      </c>
      <c r="AI117" s="480" t="s">
        <v>474</v>
      </c>
      <c r="AJ117" s="466"/>
    </row>
    <row r="118" spans="1:37" ht="96" x14ac:dyDescent="0.25">
      <c r="A118" s="14"/>
      <c r="B118" s="484"/>
      <c r="C118" s="412"/>
      <c r="D118" s="424"/>
      <c r="E118" s="412"/>
      <c r="F118" s="412"/>
      <c r="G118" s="412"/>
      <c r="H118" s="412"/>
      <c r="I118" s="421"/>
      <c r="J118" s="270" t="s">
        <v>499</v>
      </c>
      <c r="K118" s="270" t="s">
        <v>500</v>
      </c>
      <c r="L118" s="270" t="s">
        <v>455</v>
      </c>
      <c r="M118" s="271">
        <v>300</v>
      </c>
      <c r="N118" s="412"/>
      <c r="O118" s="412"/>
      <c r="P118" s="421"/>
      <c r="Q118" s="421"/>
      <c r="R118" s="421"/>
      <c r="S118" s="421"/>
      <c r="T118" s="421"/>
      <c r="U118" s="421"/>
      <c r="V118" s="421"/>
      <c r="W118" s="421"/>
      <c r="X118" s="421"/>
      <c r="Y118" s="421"/>
      <c r="Z118" s="421"/>
      <c r="AA118" s="421"/>
      <c r="AB118" s="421"/>
      <c r="AC118" s="421"/>
      <c r="AD118" s="421"/>
      <c r="AE118" s="421"/>
      <c r="AF118" s="421"/>
      <c r="AG118" s="421"/>
      <c r="AH118" s="479"/>
      <c r="AI118" s="481"/>
      <c r="AJ118" s="466"/>
    </row>
    <row r="119" spans="1:37" ht="24.75" thickBot="1" x14ac:dyDescent="0.3">
      <c r="A119" s="14"/>
      <c r="B119" s="472"/>
      <c r="C119" s="413"/>
      <c r="D119" s="424"/>
      <c r="E119" s="413"/>
      <c r="F119" s="413"/>
      <c r="G119" s="413"/>
      <c r="H119" s="413"/>
      <c r="I119" s="422"/>
      <c r="J119" s="272" t="s">
        <v>456</v>
      </c>
      <c r="K119" s="272" t="s">
        <v>457</v>
      </c>
      <c r="L119" s="272" t="s">
        <v>496</v>
      </c>
      <c r="M119" s="272">
        <v>1</v>
      </c>
      <c r="N119" s="413"/>
      <c r="O119" s="413"/>
      <c r="P119" s="422"/>
      <c r="Q119" s="422"/>
      <c r="R119" s="422"/>
      <c r="S119" s="422"/>
      <c r="T119" s="422"/>
      <c r="U119" s="422"/>
      <c r="V119" s="422"/>
      <c r="W119" s="422"/>
      <c r="X119" s="422"/>
      <c r="Y119" s="422"/>
      <c r="Z119" s="422"/>
      <c r="AA119" s="422"/>
      <c r="AB119" s="422"/>
      <c r="AC119" s="422"/>
      <c r="AD119" s="422"/>
      <c r="AE119" s="422"/>
      <c r="AF119" s="422"/>
      <c r="AG119" s="422"/>
      <c r="AH119" s="463"/>
      <c r="AI119" s="465"/>
      <c r="AJ119" s="466"/>
    </row>
    <row r="120" spans="1:37" ht="60" customHeight="1" x14ac:dyDescent="0.25">
      <c r="A120" s="14"/>
      <c r="B120" s="467" t="s">
        <v>514</v>
      </c>
      <c r="C120" s="430" t="s">
        <v>515</v>
      </c>
      <c r="D120" s="430" t="s">
        <v>488</v>
      </c>
      <c r="E120" s="430" t="s">
        <v>489</v>
      </c>
      <c r="F120" s="443" t="s">
        <v>801</v>
      </c>
      <c r="G120" s="443" t="s">
        <v>448</v>
      </c>
      <c r="H120" s="443" t="s">
        <v>83</v>
      </c>
      <c r="I120" s="451" t="s">
        <v>83</v>
      </c>
      <c r="J120" s="269" t="s">
        <v>497</v>
      </c>
      <c r="K120" s="269" t="s">
        <v>484</v>
      </c>
      <c r="L120" s="269" t="s">
        <v>498</v>
      </c>
      <c r="M120" s="269">
        <v>1850</v>
      </c>
      <c r="N120" s="430" t="s">
        <v>86</v>
      </c>
      <c r="O120" s="443" t="s">
        <v>123</v>
      </c>
      <c r="P120" s="451" t="s">
        <v>451</v>
      </c>
      <c r="Q120" s="451" t="s">
        <v>89</v>
      </c>
      <c r="R120" s="451" t="s">
        <v>493</v>
      </c>
      <c r="S120" s="451" t="s">
        <v>174</v>
      </c>
      <c r="T120" s="451">
        <f>+U120</f>
        <v>5950000</v>
      </c>
      <c r="U120" s="442">
        <f>V120+Y120</f>
        <v>5950000</v>
      </c>
      <c r="V120" s="442">
        <v>3500000</v>
      </c>
      <c r="W120" s="451" t="s">
        <v>479</v>
      </c>
      <c r="X120" s="451" t="s">
        <v>479</v>
      </c>
      <c r="Y120" s="442">
        <v>2450000</v>
      </c>
      <c r="Z120" s="451" t="s">
        <v>479</v>
      </c>
      <c r="AA120" s="451" t="s">
        <v>479</v>
      </c>
      <c r="AB120" s="451">
        <v>1050000</v>
      </c>
      <c r="AC120" s="451"/>
      <c r="AD120" s="451">
        <f>U120</f>
        <v>5950000</v>
      </c>
      <c r="AE120" s="451" t="s">
        <v>479</v>
      </c>
      <c r="AF120" s="451" t="s">
        <v>479</v>
      </c>
      <c r="AG120" s="451" t="s">
        <v>479</v>
      </c>
      <c r="AH120" s="475" t="s">
        <v>431</v>
      </c>
      <c r="AI120" s="458" t="s">
        <v>474</v>
      </c>
      <c r="AJ120" s="466"/>
    </row>
    <row r="121" spans="1:37" ht="96" x14ac:dyDescent="0.25">
      <c r="A121" s="14"/>
      <c r="B121" s="468"/>
      <c r="C121" s="424"/>
      <c r="D121" s="424"/>
      <c r="E121" s="424"/>
      <c r="F121" s="412"/>
      <c r="G121" s="412"/>
      <c r="H121" s="412"/>
      <c r="I121" s="421"/>
      <c r="J121" s="270" t="s">
        <v>499</v>
      </c>
      <c r="K121" s="270" t="s">
        <v>500</v>
      </c>
      <c r="L121" s="270" t="s">
        <v>455</v>
      </c>
      <c r="M121" s="271">
        <v>300</v>
      </c>
      <c r="N121" s="424"/>
      <c r="O121" s="412"/>
      <c r="P121" s="421"/>
      <c r="Q121" s="421"/>
      <c r="R121" s="421"/>
      <c r="S121" s="421"/>
      <c r="T121" s="421"/>
      <c r="U121" s="421"/>
      <c r="V121" s="421"/>
      <c r="W121" s="421"/>
      <c r="X121" s="421"/>
      <c r="Y121" s="421"/>
      <c r="Z121" s="421"/>
      <c r="AA121" s="421"/>
      <c r="AB121" s="421"/>
      <c r="AC121" s="421"/>
      <c r="AD121" s="421"/>
      <c r="AE121" s="421"/>
      <c r="AF121" s="421"/>
      <c r="AG121" s="421"/>
      <c r="AH121" s="476"/>
      <c r="AI121" s="459"/>
      <c r="AJ121" s="466"/>
    </row>
    <row r="122" spans="1:37" ht="24.75" thickBot="1" x14ac:dyDescent="0.3">
      <c r="A122" s="14"/>
      <c r="B122" s="469"/>
      <c r="C122" s="426"/>
      <c r="D122" s="424"/>
      <c r="E122" s="426"/>
      <c r="F122" s="413"/>
      <c r="G122" s="413"/>
      <c r="H122" s="413"/>
      <c r="I122" s="422"/>
      <c r="J122" s="272" t="s">
        <v>456</v>
      </c>
      <c r="K122" s="272" t="s">
        <v>457</v>
      </c>
      <c r="L122" s="272" t="s">
        <v>496</v>
      </c>
      <c r="M122" s="272">
        <v>1</v>
      </c>
      <c r="N122" s="426"/>
      <c r="O122" s="413"/>
      <c r="P122" s="422"/>
      <c r="Q122" s="422"/>
      <c r="R122" s="422"/>
      <c r="S122" s="422"/>
      <c r="T122" s="422"/>
      <c r="U122" s="422"/>
      <c r="V122" s="422"/>
      <c r="W122" s="422"/>
      <c r="X122" s="422"/>
      <c r="Y122" s="422"/>
      <c r="Z122" s="422"/>
      <c r="AA122" s="422"/>
      <c r="AB122" s="422"/>
      <c r="AC122" s="422"/>
      <c r="AD122" s="422"/>
      <c r="AE122" s="422"/>
      <c r="AF122" s="422"/>
      <c r="AG122" s="422"/>
      <c r="AH122" s="477"/>
      <c r="AI122" s="460"/>
      <c r="AJ122" s="466"/>
    </row>
    <row r="123" spans="1:37" ht="60" customHeight="1" x14ac:dyDescent="0.25">
      <c r="A123" s="14"/>
      <c r="B123" s="468" t="s">
        <v>516</v>
      </c>
      <c r="C123" s="425" t="s">
        <v>517</v>
      </c>
      <c r="D123" s="430" t="s">
        <v>488</v>
      </c>
      <c r="E123" s="425" t="s">
        <v>489</v>
      </c>
      <c r="F123" s="425" t="s">
        <v>802</v>
      </c>
      <c r="G123" s="425" t="s">
        <v>448</v>
      </c>
      <c r="H123" s="425" t="s">
        <v>83</v>
      </c>
      <c r="I123" s="425" t="s">
        <v>83</v>
      </c>
      <c r="J123" s="273" t="s">
        <v>497</v>
      </c>
      <c r="K123" s="273" t="s">
        <v>484</v>
      </c>
      <c r="L123" s="273" t="s">
        <v>498</v>
      </c>
      <c r="M123" s="273">
        <v>900</v>
      </c>
      <c r="N123" s="424" t="s">
        <v>86</v>
      </c>
      <c r="O123" s="425" t="s">
        <v>118</v>
      </c>
      <c r="P123" s="425" t="s">
        <v>451</v>
      </c>
      <c r="Q123" s="425" t="s">
        <v>89</v>
      </c>
      <c r="R123" s="425" t="s">
        <v>493</v>
      </c>
      <c r="S123" s="425" t="s">
        <v>174</v>
      </c>
      <c r="T123" s="474">
        <f>+U123</f>
        <v>1275000</v>
      </c>
      <c r="U123" s="429">
        <f>+V123+Y123</f>
        <v>1275000</v>
      </c>
      <c r="V123" s="429">
        <v>750000</v>
      </c>
      <c r="W123" s="453" t="s">
        <v>479</v>
      </c>
      <c r="X123" s="453" t="s">
        <v>479</v>
      </c>
      <c r="Y123" s="429">
        <v>525000</v>
      </c>
      <c r="Z123" s="453" t="s">
        <v>479</v>
      </c>
      <c r="AA123" s="453" t="s">
        <v>479</v>
      </c>
      <c r="AB123" s="461">
        <v>225000</v>
      </c>
      <c r="AC123" s="461" t="s">
        <v>92</v>
      </c>
      <c r="AD123" s="461">
        <f>U123</f>
        <v>1275000</v>
      </c>
      <c r="AE123" s="453" t="s">
        <v>479</v>
      </c>
      <c r="AF123" s="453" t="s">
        <v>479</v>
      </c>
      <c r="AG123" s="453" t="s">
        <v>479</v>
      </c>
      <c r="AH123" s="462" t="s">
        <v>431</v>
      </c>
      <c r="AI123" s="464" t="s">
        <v>474</v>
      </c>
      <c r="AJ123" s="466"/>
    </row>
    <row r="124" spans="1:37" ht="24.75" thickBot="1" x14ac:dyDescent="0.3">
      <c r="A124" s="14"/>
      <c r="B124" s="469"/>
      <c r="C124" s="413"/>
      <c r="D124" s="424"/>
      <c r="E124" s="413"/>
      <c r="F124" s="413"/>
      <c r="G124" s="413"/>
      <c r="H124" s="413"/>
      <c r="I124" s="413"/>
      <c r="J124" s="272" t="s">
        <v>456</v>
      </c>
      <c r="K124" s="272" t="s">
        <v>457</v>
      </c>
      <c r="L124" s="272" t="s">
        <v>496</v>
      </c>
      <c r="M124" s="272">
        <v>1</v>
      </c>
      <c r="N124" s="426"/>
      <c r="O124" s="413"/>
      <c r="P124" s="413"/>
      <c r="Q124" s="413"/>
      <c r="R124" s="413"/>
      <c r="S124" s="413"/>
      <c r="T124" s="420"/>
      <c r="U124" s="422"/>
      <c r="V124" s="422"/>
      <c r="W124" s="473"/>
      <c r="X124" s="473"/>
      <c r="Y124" s="422"/>
      <c r="Z124" s="473"/>
      <c r="AA124" s="473"/>
      <c r="AB124" s="422"/>
      <c r="AC124" s="422"/>
      <c r="AD124" s="422"/>
      <c r="AE124" s="473"/>
      <c r="AF124" s="473"/>
      <c r="AG124" s="473"/>
      <c r="AH124" s="463"/>
      <c r="AI124" s="465"/>
      <c r="AJ124" s="466"/>
    </row>
    <row r="125" spans="1:37" ht="36" customHeight="1" x14ac:dyDescent="0.25">
      <c r="A125" s="14"/>
      <c r="B125" s="471" t="s">
        <v>518</v>
      </c>
      <c r="C125" s="443" t="s">
        <v>519</v>
      </c>
      <c r="D125" s="430" t="s">
        <v>488</v>
      </c>
      <c r="E125" s="443" t="s">
        <v>489</v>
      </c>
      <c r="F125" s="443" t="s">
        <v>803</v>
      </c>
      <c r="G125" s="443" t="s">
        <v>448</v>
      </c>
      <c r="H125" s="443" t="s">
        <v>83</v>
      </c>
      <c r="I125" s="443" t="s">
        <v>83</v>
      </c>
      <c r="J125" s="269" t="s">
        <v>497</v>
      </c>
      <c r="K125" s="269" t="s">
        <v>484</v>
      </c>
      <c r="L125" s="269" t="s">
        <v>498</v>
      </c>
      <c r="M125" s="269">
        <v>70000</v>
      </c>
      <c r="N125" s="443" t="s">
        <v>86</v>
      </c>
      <c r="O125" s="443" t="s">
        <v>121</v>
      </c>
      <c r="P125" s="443" t="s">
        <v>451</v>
      </c>
      <c r="Q125" s="443" t="s">
        <v>89</v>
      </c>
      <c r="R125" s="443" t="s">
        <v>493</v>
      </c>
      <c r="S125" s="443" t="s">
        <v>174</v>
      </c>
      <c r="T125" s="470">
        <f>+U125</f>
        <v>663715.69999999995</v>
      </c>
      <c r="U125" s="442">
        <f>+V125+Y125</f>
        <v>663715.69999999995</v>
      </c>
      <c r="V125" s="442">
        <v>390421</v>
      </c>
      <c r="W125" s="451" t="s">
        <v>479</v>
      </c>
      <c r="X125" s="451" t="s">
        <v>479</v>
      </c>
      <c r="Y125" s="442">
        <v>273294.7</v>
      </c>
      <c r="Z125" s="451" t="s">
        <v>479</v>
      </c>
      <c r="AA125" s="451" t="s">
        <v>479</v>
      </c>
      <c r="AB125" s="451">
        <v>117126.3</v>
      </c>
      <c r="AC125" s="451" t="s">
        <v>92</v>
      </c>
      <c r="AD125" s="451">
        <f>U125</f>
        <v>663715.69999999995</v>
      </c>
      <c r="AE125" s="443" t="s">
        <v>479</v>
      </c>
      <c r="AF125" s="443" t="s">
        <v>479</v>
      </c>
      <c r="AG125" s="443" t="s">
        <v>479</v>
      </c>
      <c r="AH125" s="462" t="s">
        <v>323</v>
      </c>
      <c r="AI125" s="464" t="s">
        <v>434</v>
      </c>
      <c r="AJ125" s="466"/>
    </row>
    <row r="126" spans="1:37" ht="24.75" thickBot="1" x14ac:dyDescent="0.3">
      <c r="A126" s="14"/>
      <c r="B126" s="472"/>
      <c r="C126" s="413"/>
      <c r="D126" s="424"/>
      <c r="E126" s="413"/>
      <c r="F126" s="413"/>
      <c r="G126" s="413"/>
      <c r="H126" s="413"/>
      <c r="I126" s="413"/>
      <c r="J126" s="272" t="s">
        <v>456</v>
      </c>
      <c r="K126" s="272" t="s">
        <v>457</v>
      </c>
      <c r="L126" s="272" t="s">
        <v>496</v>
      </c>
      <c r="M126" s="272">
        <v>1</v>
      </c>
      <c r="N126" s="413"/>
      <c r="O126" s="413"/>
      <c r="P126" s="413"/>
      <c r="Q126" s="413"/>
      <c r="R126" s="413"/>
      <c r="S126" s="413"/>
      <c r="T126" s="420"/>
      <c r="U126" s="422"/>
      <c r="V126" s="422"/>
      <c r="W126" s="422"/>
      <c r="X126" s="422"/>
      <c r="Y126" s="422"/>
      <c r="Z126" s="422"/>
      <c r="AA126" s="422"/>
      <c r="AB126" s="422"/>
      <c r="AC126" s="422"/>
      <c r="AD126" s="422"/>
      <c r="AE126" s="413"/>
      <c r="AF126" s="413"/>
      <c r="AG126" s="413"/>
      <c r="AH126" s="463"/>
      <c r="AI126" s="465"/>
      <c r="AJ126" s="466"/>
    </row>
    <row r="127" spans="1:37" s="1" customFormat="1" ht="84" customHeight="1" x14ac:dyDescent="0.2">
      <c r="A127" s="14"/>
      <c r="B127" s="467" t="s">
        <v>630</v>
      </c>
      <c r="C127" s="430" t="s">
        <v>631</v>
      </c>
      <c r="D127" s="443" t="s">
        <v>632</v>
      </c>
      <c r="E127" s="430" t="s">
        <v>447</v>
      </c>
      <c r="F127" s="430" t="s">
        <v>804</v>
      </c>
      <c r="G127" s="430" t="s">
        <v>633</v>
      </c>
      <c r="H127" s="430" t="s">
        <v>83</v>
      </c>
      <c r="I127" s="430" t="s">
        <v>83</v>
      </c>
      <c r="J127" s="269" t="s">
        <v>497</v>
      </c>
      <c r="K127" s="269" t="s">
        <v>484</v>
      </c>
      <c r="L127" s="269" t="s">
        <v>498</v>
      </c>
      <c r="M127" s="269">
        <v>1255</v>
      </c>
      <c r="N127" s="430" t="s">
        <v>86</v>
      </c>
      <c r="O127" s="430" t="s">
        <v>634</v>
      </c>
      <c r="P127" s="430" t="s">
        <v>451</v>
      </c>
      <c r="Q127" s="430" t="s">
        <v>89</v>
      </c>
      <c r="R127" s="430" t="s">
        <v>90</v>
      </c>
      <c r="S127" s="430" t="s">
        <v>174</v>
      </c>
      <c r="T127" s="430">
        <f>U127+U129</f>
        <v>4685876.5999999996</v>
      </c>
      <c r="U127" s="437">
        <f>V127+Y127</f>
        <v>4685876.5999999996</v>
      </c>
      <c r="V127" s="451">
        <v>2756398</v>
      </c>
      <c r="W127" s="437" t="s">
        <v>469</v>
      </c>
      <c r="X127" s="437" t="s">
        <v>469</v>
      </c>
      <c r="Y127" s="437">
        <v>1929478.6</v>
      </c>
      <c r="Z127" s="437" t="s">
        <v>469</v>
      </c>
      <c r="AA127" s="437" t="s">
        <v>469</v>
      </c>
      <c r="AB127" s="437">
        <v>826919.4</v>
      </c>
      <c r="AC127" s="437" t="s">
        <v>92</v>
      </c>
      <c r="AD127" s="437">
        <f>U127</f>
        <v>4685876.5999999996</v>
      </c>
      <c r="AE127" s="454" t="s">
        <v>175</v>
      </c>
      <c r="AF127" s="430" t="s">
        <v>469</v>
      </c>
      <c r="AG127" s="430" t="s">
        <v>469</v>
      </c>
      <c r="AH127" s="455" t="s">
        <v>328</v>
      </c>
      <c r="AI127" s="458" t="s">
        <v>430</v>
      </c>
      <c r="AJ127" s="452"/>
      <c r="AK127" s="188"/>
    </row>
    <row r="128" spans="1:37" s="1" customFormat="1" ht="48" customHeight="1" x14ac:dyDescent="0.2">
      <c r="A128" s="14"/>
      <c r="B128" s="468"/>
      <c r="C128" s="424"/>
      <c r="D128" s="412"/>
      <c r="E128" s="425"/>
      <c r="F128" s="424"/>
      <c r="G128" s="424"/>
      <c r="H128" s="424"/>
      <c r="I128" s="424"/>
      <c r="J128" s="274" t="s">
        <v>456</v>
      </c>
      <c r="K128" s="274" t="s">
        <v>457</v>
      </c>
      <c r="L128" s="274" t="s">
        <v>496</v>
      </c>
      <c r="M128" s="274">
        <v>1</v>
      </c>
      <c r="N128" s="424"/>
      <c r="O128" s="424"/>
      <c r="P128" s="424"/>
      <c r="Q128" s="424"/>
      <c r="R128" s="424"/>
      <c r="S128" s="424"/>
      <c r="T128" s="424"/>
      <c r="U128" s="461"/>
      <c r="V128" s="421"/>
      <c r="W128" s="453"/>
      <c r="X128" s="453"/>
      <c r="Y128" s="453"/>
      <c r="Z128" s="453"/>
      <c r="AA128" s="453"/>
      <c r="AB128" s="453"/>
      <c r="AC128" s="453"/>
      <c r="AD128" s="453"/>
      <c r="AE128" s="424"/>
      <c r="AF128" s="424"/>
      <c r="AG128" s="424"/>
      <c r="AH128" s="456"/>
      <c r="AI128" s="459"/>
      <c r="AJ128" s="452"/>
      <c r="AK128" s="188"/>
    </row>
    <row r="129" spans="1:37" s="1" customFormat="1" ht="84" customHeight="1" x14ac:dyDescent="0.2">
      <c r="A129" s="14"/>
      <c r="B129" s="468"/>
      <c r="C129" s="424"/>
      <c r="D129" s="412" t="s">
        <v>635</v>
      </c>
      <c r="E129" s="440" t="s">
        <v>636</v>
      </c>
      <c r="F129" s="424"/>
      <c r="G129" s="424"/>
      <c r="H129" s="424"/>
      <c r="I129" s="424"/>
      <c r="J129" s="270" t="s">
        <v>497</v>
      </c>
      <c r="K129" s="270" t="s">
        <v>484</v>
      </c>
      <c r="L129" s="270" t="s">
        <v>498</v>
      </c>
      <c r="M129" s="270">
        <v>0</v>
      </c>
      <c r="N129" s="424"/>
      <c r="O129" s="424"/>
      <c r="P129" s="424"/>
      <c r="Q129" s="424"/>
      <c r="R129" s="424"/>
      <c r="S129" s="424"/>
      <c r="T129" s="424"/>
      <c r="U129" s="440">
        <f>V129+Y129</f>
        <v>0</v>
      </c>
      <c r="V129" s="440">
        <v>0</v>
      </c>
      <c r="W129" s="440" t="s">
        <v>469</v>
      </c>
      <c r="X129" s="440" t="s">
        <v>469</v>
      </c>
      <c r="Y129" s="440">
        <v>0</v>
      </c>
      <c r="Z129" s="440" t="s">
        <v>469</v>
      </c>
      <c r="AA129" s="440" t="s">
        <v>469</v>
      </c>
      <c r="AB129" s="440">
        <v>0</v>
      </c>
      <c r="AC129" s="440" t="s">
        <v>92</v>
      </c>
      <c r="AD129" s="440">
        <f>U129</f>
        <v>0</v>
      </c>
      <c r="AE129" s="440" t="s">
        <v>175</v>
      </c>
      <c r="AF129" s="440" t="s">
        <v>469</v>
      </c>
      <c r="AG129" s="440" t="s">
        <v>469</v>
      </c>
      <c r="AH129" s="456"/>
      <c r="AI129" s="459"/>
      <c r="AJ129" s="452"/>
      <c r="AK129" s="188"/>
    </row>
    <row r="130" spans="1:37" s="1" customFormat="1" ht="24.75" thickBot="1" x14ac:dyDescent="0.25">
      <c r="A130" s="14"/>
      <c r="B130" s="469"/>
      <c r="C130" s="426"/>
      <c r="D130" s="413"/>
      <c r="E130" s="426"/>
      <c r="F130" s="426"/>
      <c r="G130" s="426"/>
      <c r="H130" s="426"/>
      <c r="I130" s="426"/>
      <c r="J130" s="272" t="s">
        <v>456</v>
      </c>
      <c r="K130" s="272" t="s">
        <v>457</v>
      </c>
      <c r="L130" s="272" t="s">
        <v>496</v>
      </c>
      <c r="M130" s="272">
        <v>0</v>
      </c>
      <c r="N130" s="426"/>
      <c r="O130" s="426"/>
      <c r="P130" s="426"/>
      <c r="Q130" s="426"/>
      <c r="R130" s="426"/>
      <c r="S130" s="426"/>
      <c r="T130" s="426"/>
      <c r="U130" s="426"/>
      <c r="V130" s="426"/>
      <c r="W130" s="426" t="s">
        <v>469</v>
      </c>
      <c r="X130" s="426" t="s">
        <v>469</v>
      </c>
      <c r="Y130" s="426" t="s">
        <v>469</v>
      </c>
      <c r="Z130" s="426" t="s">
        <v>469</v>
      </c>
      <c r="AA130" s="426" t="s">
        <v>469</v>
      </c>
      <c r="AB130" s="426"/>
      <c r="AC130" s="426"/>
      <c r="AD130" s="426"/>
      <c r="AE130" s="426"/>
      <c r="AF130" s="426"/>
      <c r="AG130" s="426"/>
      <c r="AH130" s="457"/>
      <c r="AI130" s="460"/>
      <c r="AJ130" s="452"/>
      <c r="AK130" s="188"/>
    </row>
    <row r="131" spans="1:37" ht="60" customHeight="1" x14ac:dyDescent="0.25">
      <c r="A131" s="14"/>
      <c r="B131" s="430" t="s">
        <v>805</v>
      </c>
      <c r="C131" s="430" t="s">
        <v>806</v>
      </c>
      <c r="D131" s="430" t="s">
        <v>446</v>
      </c>
      <c r="E131" s="440" t="s">
        <v>447</v>
      </c>
      <c r="F131" s="430" t="s">
        <v>807</v>
      </c>
      <c r="G131" s="440" t="s">
        <v>633</v>
      </c>
      <c r="H131" s="440" t="s">
        <v>83</v>
      </c>
      <c r="I131" s="440" t="s">
        <v>83</v>
      </c>
      <c r="J131" s="269" t="s">
        <v>449</v>
      </c>
      <c r="K131" s="269" t="s">
        <v>450</v>
      </c>
      <c r="L131" s="269" t="s">
        <v>380</v>
      </c>
      <c r="M131" s="269">
        <v>3.1379999999999999</v>
      </c>
      <c r="N131" s="440" t="s">
        <v>86</v>
      </c>
      <c r="O131" s="430" t="s">
        <v>105</v>
      </c>
      <c r="P131" s="430" t="s">
        <v>451</v>
      </c>
      <c r="Q131" s="430" t="s">
        <v>89</v>
      </c>
      <c r="R131" s="430" t="s">
        <v>90</v>
      </c>
      <c r="S131" s="440" t="s">
        <v>174</v>
      </c>
      <c r="T131" s="442">
        <f>U131</f>
        <v>833000</v>
      </c>
      <c r="U131" s="442">
        <f>V131+Y131</f>
        <v>833000</v>
      </c>
      <c r="V131" s="442">
        <v>490000</v>
      </c>
      <c r="W131" s="440" t="s">
        <v>469</v>
      </c>
      <c r="X131" s="440" t="s">
        <v>469</v>
      </c>
      <c r="Y131" s="442">
        <v>343000</v>
      </c>
      <c r="Z131" s="440" t="s">
        <v>469</v>
      </c>
      <c r="AA131" s="440" t="s">
        <v>469</v>
      </c>
      <c r="AB131" s="451">
        <v>147000</v>
      </c>
      <c r="AC131" s="440" t="s">
        <v>92</v>
      </c>
      <c r="AD131" s="451">
        <f>U131</f>
        <v>833000</v>
      </c>
      <c r="AE131" s="430" t="s">
        <v>175</v>
      </c>
      <c r="AF131" s="430" t="s">
        <v>175</v>
      </c>
      <c r="AG131" s="430" t="s">
        <v>175</v>
      </c>
      <c r="AH131" s="431">
        <v>45839</v>
      </c>
      <c r="AI131" s="434">
        <v>45901</v>
      </c>
      <c r="AJ131" s="423"/>
    </row>
    <row r="132" spans="1:37" ht="36" customHeight="1" x14ac:dyDescent="0.25">
      <c r="A132" s="14"/>
      <c r="B132" s="424"/>
      <c r="C132" s="424"/>
      <c r="D132" s="424"/>
      <c r="E132" s="424"/>
      <c r="F132" s="424"/>
      <c r="G132" s="424"/>
      <c r="H132" s="424"/>
      <c r="I132" s="424"/>
      <c r="J132" s="270" t="s">
        <v>453</v>
      </c>
      <c r="K132" s="270" t="s">
        <v>454</v>
      </c>
      <c r="L132" s="270" t="s">
        <v>455</v>
      </c>
      <c r="M132" s="271">
        <v>20000</v>
      </c>
      <c r="N132" s="424"/>
      <c r="O132" s="424"/>
      <c r="P132" s="424"/>
      <c r="Q132" s="424"/>
      <c r="R132" s="424"/>
      <c r="S132" s="424"/>
      <c r="T132" s="441"/>
      <c r="U132" s="441"/>
      <c r="V132" s="441"/>
      <c r="W132" s="424"/>
      <c r="X132" s="424"/>
      <c r="Y132" s="441"/>
      <c r="Z132" s="424"/>
      <c r="AA132" s="424"/>
      <c r="AB132" s="421"/>
      <c r="AC132" s="424"/>
      <c r="AD132" s="421"/>
      <c r="AE132" s="424"/>
      <c r="AF132" s="424"/>
      <c r="AG132" s="424"/>
      <c r="AH132" s="432"/>
      <c r="AI132" s="435"/>
      <c r="AJ132" s="423"/>
    </row>
    <row r="133" spans="1:37" ht="103.5" customHeight="1" thickBot="1" x14ac:dyDescent="0.3">
      <c r="A133" s="14"/>
      <c r="B133" s="425"/>
      <c r="C133" s="426"/>
      <c r="D133" s="425"/>
      <c r="E133" s="425"/>
      <c r="F133" s="425"/>
      <c r="G133" s="425"/>
      <c r="H133" s="425"/>
      <c r="I133" s="425"/>
      <c r="J133" s="270" t="s">
        <v>456</v>
      </c>
      <c r="K133" s="270" t="s">
        <v>457</v>
      </c>
      <c r="L133" s="270" t="s">
        <v>458</v>
      </c>
      <c r="M133" s="270">
        <v>1</v>
      </c>
      <c r="N133" s="425"/>
      <c r="O133" s="425"/>
      <c r="P133" s="425"/>
      <c r="Q133" s="425"/>
      <c r="R133" s="425"/>
      <c r="S133" s="425"/>
      <c r="T133" s="441"/>
      <c r="U133" s="441"/>
      <c r="V133" s="441"/>
      <c r="W133" s="425"/>
      <c r="X133" s="425"/>
      <c r="Y133" s="441"/>
      <c r="Z133" s="425"/>
      <c r="AA133" s="425"/>
      <c r="AB133" s="421"/>
      <c r="AC133" s="425"/>
      <c r="AD133" s="421"/>
      <c r="AE133" s="425"/>
      <c r="AF133" s="425"/>
      <c r="AG133" s="425"/>
      <c r="AH133" s="433"/>
      <c r="AI133" s="436"/>
      <c r="AJ133" s="423"/>
    </row>
    <row r="134" spans="1:37" ht="60" customHeight="1" x14ac:dyDescent="0.25">
      <c r="A134" s="14"/>
      <c r="B134" s="440" t="s">
        <v>808</v>
      </c>
      <c r="C134" s="430" t="s">
        <v>809</v>
      </c>
      <c r="D134" s="430" t="s">
        <v>446</v>
      </c>
      <c r="E134" s="440" t="s">
        <v>447</v>
      </c>
      <c r="F134" s="412" t="s">
        <v>810</v>
      </c>
      <c r="G134" s="440" t="s">
        <v>633</v>
      </c>
      <c r="H134" s="440" t="s">
        <v>83</v>
      </c>
      <c r="I134" s="440" t="s">
        <v>83</v>
      </c>
      <c r="J134" s="278" t="s">
        <v>449</v>
      </c>
      <c r="K134" s="270" t="s">
        <v>450</v>
      </c>
      <c r="L134" s="270" t="s">
        <v>380</v>
      </c>
      <c r="M134" s="270">
        <v>0.76170000000000004</v>
      </c>
      <c r="N134" s="440" t="s">
        <v>86</v>
      </c>
      <c r="O134" s="412" t="s">
        <v>121</v>
      </c>
      <c r="P134" s="430" t="s">
        <v>451</v>
      </c>
      <c r="Q134" s="430" t="s">
        <v>89</v>
      </c>
      <c r="R134" s="430" t="s">
        <v>90</v>
      </c>
      <c r="S134" s="440" t="s">
        <v>174</v>
      </c>
      <c r="T134" s="442">
        <f>U134</f>
        <v>1717000</v>
      </c>
      <c r="U134" s="441">
        <f>V134+Y134</f>
        <v>1717000</v>
      </c>
      <c r="V134" s="421">
        <v>1010000</v>
      </c>
      <c r="W134" s="440" t="s">
        <v>469</v>
      </c>
      <c r="X134" s="440" t="s">
        <v>469</v>
      </c>
      <c r="Y134" s="441">
        <v>707000</v>
      </c>
      <c r="Z134" s="440" t="s">
        <v>469</v>
      </c>
      <c r="AA134" s="440" t="s">
        <v>469</v>
      </c>
      <c r="AB134" s="421">
        <v>303000</v>
      </c>
      <c r="AC134" s="440" t="s">
        <v>92</v>
      </c>
      <c r="AD134" s="421">
        <f>U134</f>
        <v>1717000</v>
      </c>
      <c r="AE134" s="430" t="s">
        <v>175</v>
      </c>
      <c r="AF134" s="430" t="s">
        <v>175</v>
      </c>
      <c r="AG134" s="430" t="s">
        <v>175</v>
      </c>
      <c r="AH134" s="414">
        <v>45992</v>
      </c>
      <c r="AI134" s="416">
        <v>46054</v>
      </c>
      <c r="AJ134" s="446"/>
    </row>
    <row r="135" spans="1:37" ht="24" x14ac:dyDescent="0.25">
      <c r="A135" s="14"/>
      <c r="B135" s="424"/>
      <c r="C135" s="424"/>
      <c r="D135" s="424"/>
      <c r="E135" s="424"/>
      <c r="F135" s="412"/>
      <c r="G135" s="424"/>
      <c r="H135" s="424"/>
      <c r="I135" s="424"/>
      <c r="J135" s="270" t="s">
        <v>453</v>
      </c>
      <c r="K135" s="270" t="s">
        <v>454</v>
      </c>
      <c r="L135" s="270" t="s">
        <v>455</v>
      </c>
      <c r="M135" s="271">
        <v>7617</v>
      </c>
      <c r="N135" s="424"/>
      <c r="O135" s="412"/>
      <c r="P135" s="424"/>
      <c r="Q135" s="424"/>
      <c r="R135" s="424"/>
      <c r="S135" s="424"/>
      <c r="T135" s="441"/>
      <c r="U135" s="441"/>
      <c r="V135" s="421"/>
      <c r="W135" s="424"/>
      <c r="X135" s="424"/>
      <c r="Y135" s="441"/>
      <c r="Z135" s="424"/>
      <c r="AA135" s="424"/>
      <c r="AB135" s="421"/>
      <c r="AC135" s="424"/>
      <c r="AD135" s="421"/>
      <c r="AE135" s="424"/>
      <c r="AF135" s="424"/>
      <c r="AG135" s="424"/>
      <c r="AH135" s="414"/>
      <c r="AI135" s="416"/>
      <c r="AJ135" s="447"/>
    </row>
    <row r="136" spans="1:37" ht="24.75" thickBot="1" x14ac:dyDescent="0.3">
      <c r="A136" s="14"/>
      <c r="B136" s="425"/>
      <c r="C136" s="426"/>
      <c r="D136" s="425"/>
      <c r="E136" s="426"/>
      <c r="F136" s="440"/>
      <c r="G136" s="425"/>
      <c r="H136" s="425"/>
      <c r="I136" s="425"/>
      <c r="J136" s="274" t="s">
        <v>456</v>
      </c>
      <c r="K136" s="274" t="s">
        <v>457</v>
      </c>
      <c r="L136" s="274" t="s">
        <v>458</v>
      </c>
      <c r="M136" s="274">
        <v>1</v>
      </c>
      <c r="N136" s="425"/>
      <c r="O136" s="440"/>
      <c r="P136" s="425"/>
      <c r="Q136" s="425"/>
      <c r="R136" s="425"/>
      <c r="S136" s="425"/>
      <c r="T136" s="441"/>
      <c r="U136" s="450"/>
      <c r="V136" s="449"/>
      <c r="W136" s="425"/>
      <c r="X136" s="425"/>
      <c r="Y136" s="450"/>
      <c r="Z136" s="425"/>
      <c r="AA136" s="425"/>
      <c r="AB136" s="449"/>
      <c r="AC136" s="425"/>
      <c r="AD136" s="449"/>
      <c r="AE136" s="425"/>
      <c r="AF136" s="425"/>
      <c r="AG136" s="425"/>
      <c r="AH136" s="444"/>
      <c r="AI136" s="445"/>
      <c r="AJ136" s="448"/>
    </row>
    <row r="137" spans="1:37" ht="72" customHeight="1" x14ac:dyDescent="0.25">
      <c r="A137" s="14"/>
      <c r="B137" s="440" t="s">
        <v>811</v>
      </c>
      <c r="C137" s="430" t="s">
        <v>812</v>
      </c>
      <c r="D137" s="430" t="s">
        <v>446</v>
      </c>
      <c r="E137" s="440" t="s">
        <v>447</v>
      </c>
      <c r="F137" s="443" t="s">
        <v>813</v>
      </c>
      <c r="G137" s="440" t="s">
        <v>633</v>
      </c>
      <c r="H137" s="440" t="s">
        <v>83</v>
      </c>
      <c r="I137" s="440" t="s">
        <v>83</v>
      </c>
      <c r="J137" s="269" t="s">
        <v>449</v>
      </c>
      <c r="K137" s="269" t="s">
        <v>450</v>
      </c>
      <c r="L137" s="269" t="s">
        <v>380</v>
      </c>
      <c r="M137" s="269">
        <v>39.246200000000002</v>
      </c>
      <c r="N137" s="440" t="s">
        <v>86</v>
      </c>
      <c r="O137" s="443" t="s">
        <v>118</v>
      </c>
      <c r="P137" s="430" t="s">
        <v>451</v>
      </c>
      <c r="Q137" s="430" t="s">
        <v>89</v>
      </c>
      <c r="R137" s="430" t="s">
        <v>90</v>
      </c>
      <c r="S137" s="440" t="s">
        <v>174</v>
      </c>
      <c r="T137" s="442">
        <f>U137</f>
        <v>510000</v>
      </c>
      <c r="U137" s="442">
        <f>V137+Y137</f>
        <v>510000</v>
      </c>
      <c r="V137" s="442">
        <v>300000</v>
      </c>
      <c r="W137" s="440" t="s">
        <v>469</v>
      </c>
      <c r="X137" s="440" t="s">
        <v>469</v>
      </c>
      <c r="Y137" s="442">
        <v>210000</v>
      </c>
      <c r="Z137" s="440" t="s">
        <v>469</v>
      </c>
      <c r="AA137" s="440" t="s">
        <v>469</v>
      </c>
      <c r="AB137" s="442">
        <v>90000</v>
      </c>
      <c r="AC137" s="440" t="s">
        <v>92</v>
      </c>
      <c r="AD137" s="442">
        <f>U137</f>
        <v>510000</v>
      </c>
      <c r="AE137" s="430" t="s">
        <v>175</v>
      </c>
      <c r="AF137" s="430" t="s">
        <v>175</v>
      </c>
      <c r="AG137" s="430" t="s">
        <v>175</v>
      </c>
      <c r="AH137" s="431">
        <v>45931</v>
      </c>
      <c r="AI137" s="434">
        <v>45992</v>
      </c>
      <c r="AJ137" s="423"/>
    </row>
    <row r="138" spans="1:37" ht="24" x14ac:dyDescent="0.25">
      <c r="A138" s="14"/>
      <c r="B138" s="424"/>
      <c r="C138" s="424"/>
      <c r="D138" s="424"/>
      <c r="E138" s="424"/>
      <c r="F138" s="412"/>
      <c r="G138" s="424"/>
      <c r="H138" s="424"/>
      <c r="I138" s="424"/>
      <c r="J138" s="270" t="s">
        <v>453</v>
      </c>
      <c r="K138" s="270" t="s">
        <v>454</v>
      </c>
      <c r="L138" s="270" t="s">
        <v>455</v>
      </c>
      <c r="M138" s="271">
        <v>392462</v>
      </c>
      <c r="N138" s="424"/>
      <c r="O138" s="412"/>
      <c r="P138" s="424"/>
      <c r="Q138" s="424"/>
      <c r="R138" s="424"/>
      <c r="S138" s="424"/>
      <c r="T138" s="441"/>
      <c r="U138" s="441"/>
      <c r="V138" s="441"/>
      <c r="W138" s="424"/>
      <c r="X138" s="424"/>
      <c r="Y138" s="441"/>
      <c r="Z138" s="424"/>
      <c r="AA138" s="424"/>
      <c r="AB138" s="441"/>
      <c r="AC138" s="424"/>
      <c r="AD138" s="441"/>
      <c r="AE138" s="424"/>
      <c r="AF138" s="424"/>
      <c r="AG138" s="424"/>
      <c r="AH138" s="432"/>
      <c r="AI138" s="435"/>
      <c r="AJ138" s="423"/>
    </row>
    <row r="139" spans="1:37" ht="24.75" thickBot="1" x14ac:dyDescent="0.3">
      <c r="A139" s="14"/>
      <c r="B139" s="425"/>
      <c r="C139" s="426"/>
      <c r="D139" s="425"/>
      <c r="E139" s="426"/>
      <c r="F139" s="412"/>
      <c r="G139" s="425"/>
      <c r="H139" s="425"/>
      <c r="I139" s="425"/>
      <c r="J139" s="270" t="s">
        <v>456</v>
      </c>
      <c r="K139" s="270" t="s">
        <v>457</v>
      </c>
      <c r="L139" s="270" t="s">
        <v>458</v>
      </c>
      <c r="M139" s="270">
        <v>1</v>
      </c>
      <c r="N139" s="425"/>
      <c r="O139" s="412"/>
      <c r="P139" s="425"/>
      <c r="Q139" s="425"/>
      <c r="R139" s="425"/>
      <c r="S139" s="425"/>
      <c r="T139" s="441"/>
      <c r="U139" s="441"/>
      <c r="V139" s="441"/>
      <c r="W139" s="425"/>
      <c r="X139" s="425"/>
      <c r="Y139" s="441"/>
      <c r="Z139" s="425"/>
      <c r="AA139" s="425"/>
      <c r="AB139" s="441"/>
      <c r="AC139" s="425"/>
      <c r="AD139" s="441"/>
      <c r="AE139" s="425"/>
      <c r="AF139" s="425"/>
      <c r="AG139" s="425"/>
      <c r="AH139" s="438"/>
      <c r="AI139" s="439"/>
      <c r="AJ139" s="423"/>
    </row>
    <row r="140" spans="1:37" ht="60" customHeight="1" x14ac:dyDescent="0.25">
      <c r="A140" s="14"/>
      <c r="B140" s="440" t="s">
        <v>814</v>
      </c>
      <c r="C140" s="430" t="s">
        <v>815</v>
      </c>
      <c r="D140" s="430" t="s">
        <v>446</v>
      </c>
      <c r="E140" s="440" t="s">
        <v>447</v>
      </c>
      <c r="F140" s="412" t="s">
        <v>816</v>
      </c>
      <c r="G140" s="440" t="s">
        <v>633</v>
      </c>
      <c r="H140" s="440" t="s">
        <v>83</v>
      </c>
      <c r="I140" s="440" t="s">
        <v>83</v>
      </c>
      <c r="J140" s="270" t="s">
        <v>449</v>
      </c>
      <c r="K140" s="270" t="s">
        <v>450</v>
      </c>
      <c r="L140" s="270" t="s">
        <v>380</v>
      </c>
      <c r="M140" s="270">
        <v>33.899900000000002</v>
      </c>
      <c r="N140" s="440" t="s">
        <v>86</v>
      </c>
      <c r="O140" s="412" t="s">
        <v>121</v>
      </c>
      <c r="P140" s="430" t="s">
        <v>451</v>
      </c>
      <c r="Q140" s="430" t="s">
        <v>89</v>
      </c>
      <c r="R140" s="430" t="s">
        <v>90</v>
      </c>
      <c r="S140" s="440" t="s">
        <v>174</v>
      </c>
      <c r="T140" s="442">
        <f>U140</f>
        <v>1547000</v>
      </c>
      <c r="U140" s="441">
        <f>V140+Y140</f>
        <v>1547000</v>
      </c>
      <c r="V140" s="441">
        <v>910000</v>
      </c>
      <c r="W140" s="440" t="s">
        <v>469</v>
      </c>
      <c r="X140" s="440" t="s">
        <v>469</v>
      </c>
      <c r="Y140" s="421">
        <v>637000</v>
      </c>
      <c r="Z140" s="440" t="s">
        <v>469</v>
      </c>
      <c r="AA140" s="440" t="s">
        <v>469</v>
      </c>
      <c r="AB140" s="421">
        <v>273000</v>
      </c>
      <c r="AC140" s="440" t="s">
        <v>92</v>
      </c>
      <c r="AD140" s="421">
        <f>U140</f>
        <v>1547000</v>
      </c>
      <c r="AE140" s="430" t="s">
        <v>175</v>
      </c>
      <c r="AF140" s="430" t="s">
        <v>175</v>
      </c>
      <c r="AG140" s="430" t="s">
        <v>175</v>
      </c>
      <c r="AH140" s="431">
        <v>45901</v>
      </c>
      <c r="AI140" s="434">
        <v>45962</v>
      </c>
      <c r="AJ140" s="423"/>
    </row>
    <row r="141" spans="1:37" ht="24" x14ac:dyDescent="0.25">
      <c r="A141" s="14"/>
      <c r="B141" s="424"/>
      <c r="C141" s="424"/>
      <c r="D141" s="424"/>
      <c r="E141" s="424"/>
      <c r="F141" s="412"/>
      <c r="G141" s="424"/>
      <c r="H141" s="424"/>
      <c r="I141" s="424"/>
      <c r="J141" s="270" t="s">
        <v>453</v>
      </c>
      <c r="K141" s="270" t="s">
        <v>454</v>
      </c>
      <c r="L141" s="270" t="s">
        <v>455</v>
      </c>
      <c r="M141" s="271">
        <v>20200</v>
      </c>
      <c r="N141" s="424"/>
      <c r="O141" s="412"/>
      <c r="P141" s="424"/>
      <c r="Q141" s="424"/>
      <c r="R141" s="424"/>
      <c r="S141" s="424"/>
      <c r="T141" s="441"/>
      <c r="U141" s="421"/>
      <c r="V141" s="421"/>
      <c r="W141" s="424"/>
      <c r="X141" s="424"/>
      <c r="Y141" s="421"/>
      <c r="Z141" s="424"/>
      <c r="AA141" s="424"/>
      <c r="AB141" s="421"/>
      <c r="AC141" s="424"/>
      <c r="AD141" s="421"/>
      <c r="AE141" s="424"/>
      <c r="AF141" s="424"/>
      <c r="AG141" s="424"/>
      <c r="AH141" s="432"/>
      <c r="AI141" s="435"/>
      <c r="AJ141" s="423"/>
    </row>
    <row r="142" spans="1:37" ht="24.75" thickBot="1" x14ac:dyDescent="0.3">
      <c r="A142" s="14"/>
      <c r="B142" s="424"/>
      <c r="C142" s="424"/>
      <c r="D142" s="424"/>
      <c r="E142" s="424"/>
      <c r="F142" s="412"/>
      <c r="G142" s="425"/>
      <c r="H142" s="425"/>
      <c r="I142" s="425"/>
      <c r="J142" s="270" t="s">
        <v>456</v>
      </c>
      <c r="K142" s="270" t="s">
        <v>457</v>
      </c>
      <c r="L142" s="270" t="s">
        <v>458</v>
      </c>
      <c r="M142" s="270">
        <v>1</v>
      </c>
      <c r="N142" s="425"/>
      <c r="O142" s="412"/>
      <c r="P142" s="425"/>
      <c r="Q142" s="425"/>
      <c r="R142" s="425"/>
      <c r="S142" s="425"/>
      <c r="T142" s="441"/>
      <c r="U142" s="421"/>
      <c r="V142" s="421"/>
      <c r="W142" s="425"/>
      <c r="X142" s="425"/>
      <c r="Y142" s="421"/>
      <c r="Z142" s="425"/>
      <c r="AA142" s="425"/>
      <c r="AB142" s="421"/>
      <c r="AC142" s="425"/>
      <c r="AD142" s="421"/>
      <c r="AE142" s="425"/>
      <c r="AF142" s="425"/>
      <c r="AG142" s="425"/>
      <c r="AH142" s="438"/>
      <c r="AI142" s="439"/>
      <c r="AJ142" s="423"/>
    </row>
    <row r="143" spans="1:37" ht="60" customHeight="1" x14ac:dyDescent="0.25">
      <c r="A143" s="14"/>
      <c r="B143" s="412" t="s">
        <v>817</v>
      </c>
      <c r="C143" s="412" t="s">
        <v>818</v>
      </c>
      <c r="D143" s="412" t="s">
        <v>446</v>
      </c>
      <c r="E143" s="412" t="s">
        <v>447</v>
      </c>
      <c r="F143" s="430" t="s">
        <v>819</v>
      </c>
      <c r="G143" s="430" t="s">
        <v>633</v>
      </c>
      <c r="H143" s="430" t="s">
        <v>83</v>
      </c>
      <c r="I143" s="430" t="s">
        <v>83</v>
      </c>
      <c r="J143" s="269" t="s">
        <v>449</v>
      </c>
      <c r="K143" s="269" t="s">
        <v>450</v>
      </c>
      <c r="L143" s="269" t="s">
        <v>380</v>
      </c>
      <c r="M143" s="269">
        <v>3.8765000000000001</v>
      </c>
      <c r="N143" s="430" t="s">
        <v>86</v>
      </c>
      <c r="O143" s="430" t="s">
        <v>118</v>
      </c>
      <c r="P143" s="430" t="s">
        <v>451</v>
      </c>
      <c r="Q143" s="430" t="s">
        <v>89</v>
      </c>
      <c r="R143" s="430" t="s">
        <v>90</v>
      </c>
      <c r="S143" s="430" t="s">
        <v>174</v>
      </c>
      <c r="T143" s="437">
        <f>U143</f>
        <v>4250000</v>
      </c>
      <c r="U143" s="427">
        <f>V143+Y143</f>
        <v>4250000</v>
      </c>
      <c r="V143" s="427">
        <v>2500000</v>
      </c>
      <c r="W143" s="430" t="s">
        <v>469</v>
      </c>
      <c r="X143" s="430" t="s">
        <v>469</v>
      </c>
      <c r="Y143" s="427">
        <v>1750000</v>
      </c>
      <c r="Z143" s="430" t="s">
        <v>469</v>
      </c>
      <c r="AA143" s="430" t="s">
        <v>469</v>
      </c>
      <c r="AB143" s="427">
        <v>750000</v>
      </c>
      <c r="AC143" s="430" t="s">
        <v>92</v>
      </c>
      <c r="AD143" s="427">
        <f>U143</f>
        <v>4250000</v>
      </c>
      <c r="AE143" s="430" t="s">
        <v>175</v>
      </c>
      <c r="AF143" s="430" t="s">
        <v>175</v>
      </c>
      <c r="AG143" s="430" t="s">
        <v>175</v>
      </c>
      <c r="AH143" s="431">
        <v>45901</v>
      </c>
      <c r="AI143" s="434">
        <v>45962</v>
      </c>
      <c r="AJ143" s="423"/>
    </row>
    <row r="144" spans="1:37" ht="24" x14ac:dyDescent="0.25">
      <c r="A144" s="14"/>
      <c r="B144" s="412"/>
      <c r="C144" s="412"/>
      <c r="D144" s="412"/>
      <c r="E144" s="412"/>
      <c r="F144" s="424"/>
      <c r="G144" s="424"/>
      <c r="H144" s="424"/>
      <c r="I144" s="424"/>
      <c r="J144" s="270" t="s">
        <v>453</v>
      </c>
      <c r="K144" s="270" t="s">
        <v>454</v>
      </c>
      <c r="L144" s="270" t="s">
        <v>455</v>
      </c>
      <c r="M144" s="271">
        <v>38765</v>
      </c>
      <c r="N144" s="424"/>
      <c r="O144" s="424"/>
      <c r="P144" s="424"/>
      <c r="Q144" s="424"/>
      <c r="R144" s="424"/>
      <c r="S144" s="424"/>
      <c r="T144" s="424"/>
      <c r="U144" s="428"/>
      <c r="V144" s="428"/>
      <c r="W144" s="424"/>
      <c r="X144" s="424"/>
      <c r="Y144" s="428"/>
      <c r="Z144" s="424"/>
      <c r="AA144" s="424"/>
      <c r="AB144" s="428"/>
      <c r="AC144" s="424"/>
      <c r="AD144" s="428"/>
      <c r="AE144" s="424"/>
      <c r="AF144" s="424"/>
      <c r="AG144" s="424"/>
      <c r="AH144" s="432"/>
      <c r="AI144" s="435"/>
      <c r="AJ144" s="423"/>
    </row>
    <row r="145" spans="1:36" ht="24" x14ac:dyDescent="0.25">
      <c r="A145" s="14"/>
      <c r="B145" s="412"/>
      <c r="C145" s="412"/>
      <c r="D145" s="412"/>
      <c r="E145" s="412"/>
      <c r="F145" s="424"/>
      <c r="G145" s="424"/>
      <c r="H145" s="424"/>
      <c r="I145" s="424"/>
      <c r="J145" s="270" t="s">
        <v>456</v>
      </c>
      <c r="K145" s="270" t="s">
        <v>457</v>
      </c>
      <c r="L145" s="270" t="s">
        <v>458</v>
      </c>
      <c r="M145" s="270">
        <v>1</v>
      </c>
      <c r="N145" s="424"/>
      <c r="O145" s="424"/>
      <c r="P145" s="424"/>
      <c r="Q145" s="424"/>
      <c r="R145" s="424"/>
      <c r="S145" s="424"/>
      <c r="T145" s="424"/>
      <c r="U145" s="428"/>
      <c r="V145" s="428"/>
      <c r="W145" s="424"/>
      <c r="X145" s="424"/>
      <c r="Y145" s="428"/>
      <c r="Z145" s="424"/>
      <c r="AA145" s="424"/>
      <c r="AB145" s="428"/>
      <c r="AC145" s="424"/>
      <c r="AD145" s="428"/>
      <c r="AE145" s="424"/>
      <c r="AF145" s="424"/>
      <c r="AG145" s="424"/>
      <c r="AH145" s="432"/>
      <c r="AI145" s="435"/>
      <c r="AJ145" s="423"/>
    </row>
    <row r="146" spans="1:36" ht="60" customHeight="1" x14ac:dyDescent="0.25">
      <c r="A146" s="14"/>
      <c r="B146" s="412"/>
      <c r="C146" s="412"/>
      <c r="D146" s="412"/>
      <c r="E146" s="412"/>
      <c r="F146" s="424"/>
      <c r="G146" s="424"/>
      <c r="H146" s="424"/>
      <c r="I146" s="424"/>
      <c r="J146" s="270" t="s">
        <v>459</v>
      </c>
      <c r="K146" s="270" t="s">
        <v>460</v>
      </c>
      <c r="L146" s="270" t="s">
        <v>113</v>
      </c>
      <c r="M146" s="270">
        <v>700</v>
      </c>
      <c r="N146" s="424"/>
      <c r="O146" s="424"/>
      <c r="P146" s="424"/>
      <c r="Q146" s="424"/>
      <c r="R146" s="424"/>
      <c r="S146" s="424"/>
      <c r="T146" s="424"/>
      <c r="U146" s="428"/>
      <c r="V146" s="428"/>
      <c r="W146" s="424"/>
      <c r="X146" s="424"/>
      <c r="Y146" s="428"/>
      <c r="Z146" s="424"/>
      <c r="AA146" s="424"/>
      <c r="AB146" s="428"/>
      <c r="AC146" s="424"/>
      <c r="AD146" s="428"/>
      <c r="AE146" s="424"/>
      <c r="AF146" s="424"/>
      <c r="AG146" s="424"/>
      <c r="AH146" s="432"/>
      <c r="AI146" s="435"/>
      <c r="AJ146" s="423"/>
    </row>
    <row r="147" spans="1:36" ht="36" x14ac:dyDescent="0.25">
      <c r="A147" s="14"/>
      <c r="B147" s="412"/>
      <c r="C147" s="412"/>
      <c r="D147" s="412"/>
      <c r="E147" s="412"/>
      <c r="F147" s="425"/>
      <c r="G147" s="425"/>
      <c r="H147" s="425"/>
      <c r="I147" s="425"/>
      <c r="J147" s="270" t="s">
        <v>461</v>
      </c>
      <c r="K147" s="270" t="s">
        <v>462</v>
      </c>
      <c r="L147" s="270" t="s">
        <v>268</v>
      </c>
      <c r="M147" s="270">
        <v>1.07</v>
      </c>
      <c r="N147" s="425"/>
      <c r="O147" s="425"/>
      <c r="P147" s="425"/>
      <c r="Q147" s="425"/>
      <c r="R147" s="425"/>
      <c r="S147" s="425"/>
      <c r="T147" s="425"/>
      <c r="U147" s="429"/>
      <c r="V147" s="429"/>
      <c r="W147" s="425"/>
      <c r="X147" s="425"/>
      <c r="Y147" s="429"/>
      <c r="Z147" s="425"/>
      <c r="AA147" s="425"/>
      <c r="AB147" s="429"/>
      <c r="AC147" s="425"/>
      <c r="AD147" s="429"/>
      <c r="AE147" s="425"/>
      <c r="AF147" s="425"/>
      <c r="AG147" s="425"/>
      <c r="AH147" s="433"/>
      <c r="AI147" s="436"/>
      <c r="AJ147" s="423"/>
    </row>
    <row r="148" spans="1:36" s="76" customFormat="1" ht="36" x14ac:dyDescent="0.25">
      <c r="A148" s="14"/>
      <c r="B148" s="424" t="s">
        <v>820</v>
      </c>
      <c r="C148" s="424" t="s">
        <v>821</v>
      </c>
      <c r="D148" s="425" t="s">
        <v>488</v>
      </c>
      <c r="E148" s="425" t="s">
        <v>636</v>
      </c>
      <c r="F148" s="412" t="s">
        <v>822</v>
      </c>
      <c r="G148" s="412" t="s">
        <v>823</v>
      </c>
      <c r="H148" s="412" t="s">
        <v>83</v>
      </c>
      <c r="I148" s="412" t="s">
        <v>83</v>
      </c>
      <c r="J148" s="270" t="s">
        <v>497</v>
      </c>
      <c r="K148" s="270" t="s">
        <v>484</v>
      </c>
      <c r="L148" s="270" t="s">
        <v>498</v>
      </c>
      <c r="M148" s="270">
        <v>39375</v>
      </c>
      <c r="N148" s="412" t="s">
        <v>86</v>
      </c>
      <c r="O148" s="412" t="s">
        <v>123</v>
      </c>
      <c r="P148" s="412" t="s">
        <v>451</v>
      </c>
      <c r="Q148" s="412" t="s">
        <v>89</v>
      </c>
      <c r="R148" s="412" t="s">
        <v>90</v>
      </c>
      <c r="S148" s="412" t="s">
        <v>174</v>
      </c>
      <c r="T148" s="421">
        <f>U148</f>
        <v>3400000</v>
      </c>
      <c r="U148" s="419">
        <f>+V148+Y148</f>
        <v>3400000</v>
      </c>
      <c r="V148" s="419">
        <v>2000000</v>
      </c>
      <c r="W148" s="412" t="s">
        <v>469</v>
      </c>
      <c r="X148" s="412" t="s">
        <v>469</v>
      </c>
      <c r="Y148" s="419">
        <v>1400000</v>
      </c>
      <c r="Z148" s="412" t="s">
        <v>469</v>
      </c>
      <c r="AA148" s="412" t="s">
        <v>469</v>
      </c>
      <c r="AB148" s="419">
        <v>600000</v>
      </c>
      <c r="AC148" s="412" t="s">
        <v>92</v>
      </c>
      <c r="AD148" s="421">
        <f>+U148</f>
        <v>3400000</v>
      </c>
      <c r="AE148" s="412" t="s">
        <v>175</v>
      </c>
      <c r="AF148" s="412" t="s">
        <v>175</v>
      </c>
      <c r="AG148" s="412" t="s">
        <v>175</v>
      </c>
      <c r="AH148" s="414">
        <v>45627</v>
      </c>
      <c r="AI148" s="416">
        <v>45689</v>
      </c>
      <c r="AJ148" s="418"/>
    </row>
    <row r="149" spans="1:36" ht="96" x14ac:dyDescent="0.25">
      <c r="A149" s="14"/>
      <c r="B149" s="424"/>
      <c r="C149" s="424"/>
      <c r="D149" s="412"/>
      <c r="E149" s="412"/>
      <c r="F149" s="412"/>
      <c r="G149" s="412"/>
      <c r="H149" s="412"/>
      <c r="I149" s="412"/>
      <c r="J149" s="270" t="s">
        <v>499</v>
      </c>
      <c r="K149" s="270" t="s">
        <v>500</v>
      </c>
      <c r="L149" s="270" t="s">
        <v>455</v>
      </c>
      <c r="M149" s="270">
        <v>2700</v>
      </c>
      <c r="N149" s="412"/>
      <c r="O149" s="412"/>
      <c r="P149" s="412"/>
      <c r="Q149" s="412"/>
      <c r="R149" s="412"/>
      <c r="S149" s="412"/>
      <c r="T149" s="412"/>
      <c r="U149" s="419"/>
      <c r="V149" s="419"/>
      <c r="W149" s="412"/>
      <c r="X149" s="412"/>
      <c r="Y149" s="419"/>
      <c r="Z149" s="412"/>
      <c r="AA149" s="412"/>
      <c r="AB149" s="419"/>
      <c r="AC149" s="412"/>
      <c r="AD149" s="421"/>
      <c r="AE149" s="412"/>
      <c r="AF149" s="412"/>
      <c r="AG149" s="412"/>
      <c r="AH149" s="414"/>
      <c r="AI149" s="416"/>
      <c r="AJ149" s="418"/>
    </row>
    <row r="150" spans="1:36" ht="24.75" thickBot="1" x14ac:dyDescent="0.3">
      <c r="A150" s="14"/>
      <c r="B150" s="425"/>
      <c r="C150" s="426"/>
      <c r="D150" s="413"/>
      <c r="E150" s="413"/>
      <c r="F150" s="413"/>
      <c r="G150" s="413"/>
      <c r="H150" s="413"/>
      <c r="I150" s="413"/>
      <c r="J150" s="272" t="s">
        <v>456</v>
      </c>
      <c r="K150" s="272" t="s">
        <v>457</v>
      </c>
      <c r="L150" s="272" t="s">
        <v>496</v>
      </c>
      <c r="M150" s="272">
        <v>1</v>
      </c>
      <c r="N150" s="413"/>
      <c r="O150" s="413"/>
      <c r="P150" s="413"/>
      <c r="Q150" s="413"/>
      <c r="R150" s="413"/>
      <c r="S150" s="413"/>
      <c r="T150" s="413"/>
      <c r="U150" s="420"/>
      <c r="V150" s="420"/>
      <c r="W150" s="413"/>
      <c r="X150" s="413"/>
      <c r="Y150" s="420"/>
      <c r="Z150" s="413"/>
      <c r="AA150" s="413"/>
      <c r="AB150" s="420"/>
      <c r="AC150" s="413"/>
      <c r="AD150" s="422"/>
      <c r="AE150" s="413"/>
      <c r="AF150" s="413"/>
      <c r="AG150" s="413"/>
      <c r="AH150" s="415"/>
      <c r="AI150" s="417"/>
      <c r="AJ150" s="418"/>
    </row>
    <row r="151" spans="1:36" ht="36" customHeight="1" x14ac:dyDescent="0.25">
      <c r="A151" s="9"/>
      <c r="W151" s="174"/>
      <c r="X151" s="174"/>
      <c r="Y151" s="174"/>
      <c r="Z151" s="174"/>
      <c r="AA151" s="174"/>
      <c r="AB151" s="174"/>
      <c r="AC151" s="158"/>
      <c r="AD151" s="158"/>
      <c r="AE151" s="158"/>
      <c r="AF151" s="158"/>
      <c r="AG151" s="158"/>
      <c r="AH151" s="158"/>
      <c r="AI151" s="158"/>
      <c r="AJ151" s="264"/>
    </row>
    <row r="152" spans="1:36" x14ac:dyDescent="0.25">
      <c r="A152" s="9"/>
      <c r="W152" s="158"/>
      <c r="X152" s="158"/>
      <c r="Y152" s="158"/>
      <c r="Z152" s="158"/>
      <c r="AA152" s="158"/>
      <c r="AB152" s="158"/>
      <c r="AC152" s="158"/>
      <c r="AD152" s="158"/>
      <c r="AE152" s="158"/>
      <c r="AF152" s="158"/>
      <c r="AG152" s="158"/>
      <c r="AH152" s="158"/>
      <c r="AI152" s="158"/>
      <c r="AJ152" s="264"/>
    </row>
    <row r="153" spans="1:36" ht="48" customHeight="1" x14ac:dyDescent="0.25">
      <c r="A153" s="9"/>
      <c r="W153" s="158"/>
      <c r="X153" s="158"/>
      <c r="Y153" s="158"/>
      <c r="Z153" s="158"/>
      <c r="AA153" s="158"/>
      <c r="AB153" s="158"/>
      <c r="AC153" s="158"/>
      <c r="AD153" s="158"/>
      <c r="AE153" s="158"/>
      <c r="AF153" s="158"/>
      <c r="AG153" s="158"/>
      <c r="AH153" s="158"/>
      <c r="AI153" s="158"/>
      <c r="AJ153" s="264"/>
    </row>
    <row r="154" spans="1:36" x14ac:dyDescent="0.25">
      <c r="A154" s="1"/>
      <c r="W154" s="158"/>
      <c r="X154" s="158"/>
      <c r="Y154" s="176"/>
      <c r="Z154" s="158"/>
      <c r="AA154" s="158"/>
      <c r="AB154" s="158"/>
      <c r="AC154" s="158"/>
      <c r="AD154" s="158"/>
      <c r="AE154" s="158"/>
      <c r="AF154" s="158"/>
      <c r="AG154" s="158"/>
      <c r="AH154" s="158"/>
      <c r="AI154" s="158"/>
      <c r="AJ154" s="264"/>
    </row>
    <row r="155" spans="1:36" x14ac:dyDescent="0.25">
      <c r="A155" s="1"/>
      <c r="W155" s="158"/>
      <c r="X155" s="158"/>
      <c r="Y155" s="158"/>
      <c r="Z155" s="158"/>
      <c r="AA155" s="158"/>
      <c r="AB155" s="158"/>
      <c r="AC155" s="158"/>
      <c r="AD155" s="158"/>
      <c r="AE155" s="158"/>
      <c r="AF155" s="158"/>
      <c r="AG155" s="158"/>
      <c r="AH155" s="158"/>
      <c r="AI155" s="158"/>
      <c r="AJ155" s="264"/>
    </row>
    <row r="156" spans="1:36" x14ac:dyDescent="0.25">
      <c r="A156" s="1"/>
      <c r="W156" s="158"/>
      <c r="X156" s="158"/>
      <c r="Y156" s="158"/>
      <c r="Z156" s="158"/>
      <c r="AA156" s="158"/>
      <c r="AB156" s="158"/>
      <c r="AC156" s="158"/>
      <c r="AD156" s="158"/>
      <c r="AE156" s="158"/>
      <c r="AF156" s="158"/>
      <c r="AG156" s="158"/>
      <c r="AH156" s="158"/>
      <c r="AI156" s="158"/>
      <c r="AJ156" s="264"/>
    </row>
    <row r="157" spans="1:36" x14ac:dyDescent="0.25">
      <c r="A157" s="1"/>
      <c r="W157" s="158"/>
      <c r="X157" s="158"/>
      <c r="Y157" s="158"/>
      <c r="Z157" s="158"/>
      <c r="AA157" s="158"/>
      <c r="AB157" s="158"/>
      <c r="AC157" s="158"/>
      <c r="AD157" s="158"/>
      <c r="AE157" s="158"/>
      <c r="AF157" s="158"/>
      <c r="AG157" s="158"/>
      <c r="AH157" s="158"/>
      <c r="AI157" s="158"/>
      <c r="AJ157" s="264"/>
    </row>
    <row r="158" spans="1:36" x14ac:dyDescent="0.25">
      <c r="A158" s="1"/>
      <c r="W158" s="158"/>
      <c r="X158" s="158"/>
      <c r="Y158" s="158"/>
      <c r="Z158" s="158"/>
      <c r="AA158" s="158"/>
      <c r="AB158" s="158"/>
      <c r="AC158" s="158"/>
      <c r="AD158" s="158"/>
      <c r="AE158" s="158"/>
      <c r="AF158" s="158"/>
      <c r="AG158" s="158"/>
      <c r="AH158" s="158"/>
      <c r="AI158" s="158"/>
      <c r="AJ158" s="264"/>
    </row>
    <row r="159" spans="1:36" x14ac:dyDescent="0.25">
      <c r="A159" s="1"/>
      <c r="B159" s="146">
        <v>52</v>
      </c>
      <c r="C159" s="146"/>
      <c r="D159" s="146"/>
      <c r="E159" s="146"/>
      <c r="F159" s="146"/>
      <c r="G159" s="146"/>
      <c r="H159" s="146"/>
      <c r="I159" s="146"/>
      <c r="J159" s="146"/>
      <c r="K159" s="146"/>
      <c r="L159" s="146"/>
      <c r="M159" s="146"/>
      <c r="N159" s="146"/>
      <c r="O159" s="146"/>
      <c r="P159" s="146"/>
      <c r="Q159" s="146"/>
      <c r="R159" s="146"/>
      <c r="S159" s="146"/>
      <c r="T159" s="146"/>
      <c r="U159" s="146"/>
      <c r="V159" s="146"/>
      <c r="W159" s="146"/>
      <c r="X159" s="146"/>
      <c r="Y159" s="146"/>
      <c r="Z159" s="146"/>
      <c r="AA159" s="146"/>
      <c r="AB159" s="146"/>
      <c r="AC159" s="146"/>
      <c r="AD159" s="146"/>
      <c r="AE159" s="146"/>
      <c r="AF159" s="146"/>
      <c r="AG159" s="146"/>
      <c r="AH159" s="146"/>
      <c r="AI159" s="146"/>
      <c r="AJ159" s="267"/>
    </row>
    <row r="160" spans="1:36" x14ac:dyDescent="0.25">
      <c r="A160" s="1"/>
      <c r="L160" s="175"/>
      <c r="T160" s="182"/>
      <c r="U160" s="182"/>
    </row>
    <row r="161" spans="1:25" x14ac:dyDescent="0.25">
      <c r="A161" s="1"/>
      <c r="L161" s="175"/>
    </row>
    <row r="162" spans="1:25" x14ac:dyDescent="0.25">
      <c r="A162" s="1"/>
      <c r="L162" s="175"/>
      <c r="V162" s="182"/>
      <c r="W162" s="182"/>
      <c r="X162" s="182"/>
    </row>
    <row r="163" spans="1:25" x14ac:dyDescent="0.25">
      <c r="L163" s="175"/>
      <c r="V163" s="182"/>
    </row>
    <row r="164" spans="1:25" x14ac:dyDescent="0.25">
      <c r="L164" s="175"/>
    </row>
    <row r="165" spans="1:25" x14ac:dyDescent="0.25">
      <c r="W165" s="182"/>
      <c r="X165" s="182"/>
      <c r="Y165" s="182"/>
    </row>
    <row r="166" spans="1:25" x14ac:dyDescent="0.25">
      <c r="W166" s="182"/>
      <c r="X166" s="182"/>
    </row>
    <row r="170" spans="1:25" x14ac:dyDescent="0.25">
      <c r="B170" s="165" t="s">
        <v>23</v>
      </c>
      <c r="C170" s="166"/>
      <c r="D170" s="166"/>
      <c r="E170" s="158"/>
      <c r="F170" s="158"/>
      <c r="G170" s="158"/>
      <c r="H170" s="158"/>
      <c r="I170" s="158"/>
      <c r="J170" s="158"/>
      <c r="K170" s="158"/>
      <c r="L170" s="158"/>
      <c r="M170" s="158"/>
      <c r="N170" s="158"/>
      <c r="O170" s="158"/>
      <c r="P170" s="158"/>
      <c r="Q170" s="158"/>
      <c r="R170" s="158"/>
      <c r="S170" s="158"/>
      <c r="T170" s="158"/>
      <c r="U170" s="158"/>
      <c r="V170" s="167"/>
    </row>
    <row r="171" spans="1:25" x14ac:dyDescent="0.25">
      <c r="B171" s="170" t="s">
        <v>73</v>
      </c>
      <c r="C171" s="170"/>
      <c r="D171" s="170"/>
      <c r="E171" s="170"/>
      <c r="F171" s="166"/>
      <c r="G171" s="170"/>
      <c r="H171" s="170"/>
      <c r="I171" s="170"/>
      <c r="J171" s="166"/>
      <c r="K171" s="166"/>
      <c r="L171" s="166"/>
      <c r="M171" s="166"/>
      <c r="N171" s="166"/>
      <c r="O171" s="166"/>
      <c r="P171" s="166"/>
      <c r="Q171" s="166"/>
      <c r="R171" s="166"/>
      <c r="S171" s="166"/>
      <c r="T171" s="171"/>
      <c r="U171" s="171"/>
      <c r="V171" s="171"/>
    </row>
    <row r="172" spans="1:25" x14ac:dyDescent="0.25">
      <c r="B172" s="170" t="s">
        <v>74</v>
      </c>
      <c r="C172" s="170"/>
      <c r="D172" s="170"/>
      <c r="E172" s="170"/>
      <c r="F172" s="166"/>
      <c r="G172" s="170"/>
      <c r="H172" s="170"/>
      <c r="I172" s="170"/>
      <c r="J172" s="166"/>
      <c r="K172" s="166"/>
      <c r="L172" s="166"/>
      <c r="M172" s="166"/>
      <c r="O172" s="166"/>
      <c r="P172" s="166"/>
      <c r="Q172" s="166"/>
      <c r="R172" s="166"/>
      <c r="S172" s="166"/>
      <c r="T172" s="166"/>
      <c r="U172" s="166"/>
      <c r="V172" s="166"/>
    </row>
    <row r="173" spans="1:25" x14ac:dyDescent="0.25">
      <c r="B173" s="158"/>
      <c r="C173" s="158"/>
      <c r="D173" s="158"/>
      <c r="E173" s="158"/>
      <c r="F173" s="158"/>
      <c r="G173" s="158"/>
      <c r="H173" s="158"/>
      <c r="I173" s="158"/>
      <c r="J173" s="158"/>
      <c r="K173" s="158"/>
      <c r="L173" s="158"/>
      <c r="M173" s="158"/>
      <c r="O173" s="158"/>
      <c r="P173" s="158"/>
      <c r="Q173" s="158"/>
      <c r="R173" s="158"/>
      <c r="S173" s="158"/>
      <c r="T173" s="158"/>
      <c r="U173" s="158"/>
      <c r="V173" s="172"/>
    </row>
    <row r="174" spans="1:25" x14ac:dyDescent="0.25">
      <c r="B174" s="158"/>
      <c r="C174" s="158"/>
      <c r="D174" s="158"/>
      <c r="E174" s="158"/>
      <c r="F174" s="158"/>
      <c r="G174" s="158"/>
      <c r="H174" s="158"/>
      <c r="I174" s="158"/>
      <c r="J174" s="158"/>
      <c r="K174" s="158"/>
      <c r="L174" s="158"/>
      <c r="M174" s="173"/>
      <c r="O174" s="158"/>
      <c r="P174" s="158"/>
      <c r="Q174" s="158"/>
      <c r="R174" s="158"/>
      <c r="S174" s="158"/>
      <c r="T174" s="158"/>
      <c r="U174" s="158"/>
      <c r="V174" s="166"/>
    </row>
    <row r="175" spans="1:25" x14ac:dyDescent="0.25">
      <c r="B175" s="158"/>
      <c r="C175" s="158"/>
      <c r="D175" s="158"/>
      <c r="E175" s="158"/>
      <c r="F175" s="158"/>
      <c r="G175" s="158"/>
      <c r="H175" s="158"/>
      <c r="I175" s="158"/>
      <c r="J175" s="158"/>
      <c r="K175" s="158"/>
      <c r="L175" s="158"/>
      <c r="M175" s="174"/>
      <c r="O175" s="158"/>
      <c r="P175" s="158"/>
      <c r="Q175" s="158"/>
      <c r="R175" s="158"/>
      <c r="S175" s="158"/>
      <c r="T175" s="169" t="s">
        <v>520</v>
      </c>
      <c r="U175" s="158"/>
      <c r="V175" s="158"/>
    </row>
    <row r="176" spans="1:25" x14ac:dyDescent="0.25">
      <c r="B176" s="158"/>
      <c r="C176" s="158"/>
      <c r="D176" s="158"/>
      <c r="E176" s="158"/>
      <c r="F176" s="158"/>
      <c r="G176" s="158"/>
      <c r="H176" s="158"/>
      <c r="I176" s="158"/>
      <c r="J176" s="158"/>
      <c r="K176" s="158"/>
      <c r="L176" s="175"/>
      <c r="M176" s="174"/>
      <c r="O176" s="158"/>
      <c r="P176" s="158"/>
      <c r="Q176" s="158"/>
      <c r="R176" s="158"/>
      <c r="S176" s="158" t="s">
        <v>521</v>
      </c>
      <c r="T176" s="176">
        <f>V176+Y146+AB146</f>
        <v>29154021</v>
      </c>
      <c r="U176" s="174">
        <f>SUM(U6:U77)+SUM(U114:U126)+[1]JUNGTINIAI!T6</f>
        <v>49561834.800000004</v>
      </c>
      <c r="V176" s="174">
        <f>SUM(V6:V77)+SUM(V114:V126)+[1]JUNGTINIAI!V6</f>
        <v>29154021</v>
      </c>
    </row>
    <row r="177" spans="2:22" x14ac:dyDescent="0.25">
      <c r="B177" s="158"/>
      <c r="C177" s="158"/>
      <c r="D177" s="158"/>
      <c r="E177" s="158"/>
      <c r="F177" s="158"/>
      <c r="G177" s="158"/>
      <c r="H177" s="158"/>
      <c r="I177" s="158"/>
      <c r="J177" s="158"/>
      <c r="K177" s="158"/>
      <c r="L177" s="158"/>
      <c r="M177" s="177"/>
      <c r="O177" s="158"/>
      <c r="P177" s="158"/>
      <c r="Q177" s="158"/>
      <c r="R177" s="158"/>
      <c r="S177" s="158"/>
      <c r="T177" s="178"/>
    </row>
    <row r="178" spans="2:22" x14ac:dyDescent="0.25">
      <c r="B178" s="158"/>
      <c r="C178" s="158"/>
      <c r="D178" s="158"/>
      <c r="E178" s="158"/>
      <c r="F178" s="158"/>
      <c r="G178" s="158"/>
      <c r="H178" s="158"/>
      <c r="I178" s="158"/>
      <c r="J178" s="158"/>
      <c r="K178" s="158"/>
      <c r="L178" s="158"/>
      <c r="M178" s="177"/>
      <c r="O178" s="158"/>
      <c r="P178" s="158"/>
      <c r="Q178" s="158"/>
      <c r="R178" s="158"/>
      <c r="S178" s="158" t="s">
        <v>522</v>
      </c>
      <c r="T178" s="176">
        <f>V178+Y151+AB151</f>
        <v>28034440</v>
      </c>
      <c r="U178" s="174">
        <f>SUM(U78:U98)+U99+U105+U108+U111</f>
        <v>42291660.600000001</v>
      </c>
      <c r="V178" s="174">
        <f>SUM(V78:V98)+V99+V105+V108+V111</f>
        <v>28034440</v>
      </c>
    </row>
    <row r="179" spans="2:22" x14ac:dyDescent="0.25">
      <c r="B179" s="158"/>
      <c r="C179" s="158"/>
      <c r="D179" s="158"/>
      <c r="E179" s="158"/>
      <c r="F179" s="158"/>
      <c r="G179" s="158"/>
      <c r="H179" s="158"/>
      <c r="I179" s="158"/>
      <c r="J179" s="158"/>
      <c r="K179" s="158"/>
      <c r="L179" s="158"/>
      <c r="M179" s="174"/>
      <c r="O179" s="158"/>
      <c r="P179" s="158"/>
      <c r="Q179" s="158"/>
      <c r="R179" s="158"/>
      <c r="S179" s="158"/>
      <c r="T179" s="158"/>
      <c r="U179" s="174"/>
      <c r="V179" s="158"/>
    </row>
    <row r="180" spans="2:22" x14ac:dyDescent="0.25">
      <c r="B180" s="158"/>
      <c r="C180" s="158"/>
      <c r="D180" s="158"/>
      <c r="E180" s="158"/>
      <c r="F180" s="158"/>
      <c r="G180" s="158"/>
      <c r="H180" s="158"/>
      <c r="I180" s="158"/>
      <c r="J180" s="158"/>
      <c r="K180" s="158"/>
      <c r="L180" s="158"/>
      <c r="M180" s="177"/>
      <c r="N180" s="158"/>
      <c r="O180" s="158"/>
      <c r="P180" s="158"/>
      <c r="Q180" s="158"/>
      <c r="R180" s="158"/>
      <c r="S180" s="158"/>
      <c r="T180" s="158"/>
      <c r="U180" s="158"/>
      <c r="V180" s="158"/>
    </row>
    <row r="181" spans="2:22" x14ac:dyDescent="0.25">
      <c r="B181" s="158"/>
      <c r="C181" s="158"/>
      <c r="D181" s="158"/>
      <c r="E181" s="158"/>
      <c r="F181" s="158"/>
      <c r="G181" s="158"/>
      <c r="H181" s="158"/>
      <c r="I181" s="158"/>
      <c r="J181" s="158"/>
      <c r="K181" s="158"/>
      <c r="L181" s="158"/>
      <c r="M181" s="174"/>
      <c r="O181" s="158"/>
      <c r="P181" s="158"/>
      <c r="Q181" s="158"/>
      <c r="R181" s="158"/>
      <c r="S181" s="158"/>
      <c r="T181" s="169" t="s">
        <v>523</v>
      </c>
      <c r="U181" s="158"/>
      <c r="V181" s="176">
        <f>+V176+V178</f>
        <v>57188461</v>
      </c>
    </row>
    <row r="182" spans="2:22" x14ac:dyDescent="0.25">
      <c r="B182" s="158"/>
      <c r="C182" s="158"/>
      <c r="D182" s="158"/>
      <c r="E182" s="158"/>
      <c r="F182" s="158"/>
      <c r="G182" s="158"/>
      <c r="H182" s="158"/>
      <c r="I182" s="158"/>
      <c r="J182" s="158"/>
      <c r="K182" s="158"/>
      <c r="L182" s="158"/>
      <c r="M182" s="174"/>
      <c r="O182" s="158"/>
      <c r="P182" s="158"/>
      <c r="Q182" s="158"/>
      <c r="R182" s="158"/>
      <c r="S182" s="158"/>
      <c r="T182" s="158"/>
      <c r="U182" s="158"/>
      <c r="V182" s="158"/>
    </row>
    <row r="183" spans="2:22" ht="15.75" x14ac:dyDescent="0.25">
      <c r="B183" s="158"/>
      <c r="C183" s="158"/>
      <c r="D183" s="158"/>
      <c r="E183" s="158"/>
      <c r="F183" s="158"/>
      <c r="G183" s="158"/>
      <c r="H183" s="158"/>
      <c r="I183" s="158"/>
      <c r="J183" s="158"/>
      <c r="K183" s="158"/>
      <c r="L183" s="158"/>
      <c r="M183" s="174"/>
      <c r="O183" s="158"/>
      <c r="P183" s="158"/>
      <c r="Q183" s="158"/>
      <c r="R183" s="158"/>
      <c r="S183" s="179" t="s">
        <v>524</v>
      </c>
      <c r="T183" s="158"/>
      <c r="U183" s="158"/>
      <c r="V183" s="180">
        <v>64922516</v>
      </c>
    </row>
    <row r="184" spans="2:22" x14ac:dyDescent="0.25">
      <c r="B184" s="158"/>
      <c r="C184" s="158"/>
      <c r="D184" s="158"/>
      <c r="E184" s="158"/>
      <c r="F184" s="158"/>
      <c r="G184" s="158"/>
      <c r="H184" s="158"/>
      <c r="I184" s="158"/>
      <c r="J184" s="158"/>
      <c r="K184" s="158"/>
      <c r="L184" s="158"/>
      <c r="M184" s="174"/>
      <c r="O184" s="158"/>
      <c r="P184" s="158"/>
      <c r="Q184" s="158"/>
      <c r="R184" s="158"/>
      <c r="S184" s="158"/>
      <c r="T184" s="158"/>
      <c r="U184" s="158"/>
      <c r="V184" s="158"/>
    </row>
    <row r="185" spans="2:22" x14ac:dyDescent="0.25">
      <c r="B185" s="158"/>
      <c r="C185" s="158"/>
      <c r="D185" s="158"/>
      <c r="E185" s="158"/>
      <c r="F185" s="158"/>
      <c r="G185" s="158"/>
      <c r="H185" s="158"/>
      <c r="I185" s="158"/>
      <c r="J185" s="158"/>
      <c r="K185" s="158"/>
      <c r="L185" s="181"/>
      <c r="M185" s="174"/>
      <c r="O185" s="158"/>
      <c r="P185" s="158"/>
      <c r="Q185" s="158"/>
      <c r="R185" s="158"/>
      <c r="S185" s="158"/>
      <c r="T185" s="158"/>
      <c r="U185" s="158"/>
      <c r="V185" s="158"/>
    </row>
  </sheetData>
  <mergeCells count="922">
    <mergeCell ref="B1:AI1"/>
    <mergeCell ref="B3:B4"/>
    <mergeCell ref="C3:C4"/>
    <mergeCell ref="D3:D4"/>
    <mergeCell ref="E3:E4"/>
    <mergeCell ref="F3:F4"/>
    <mergeCell ref="G3:G4"/>
    <mergeCell ref="H3:H4"/>
    <mergeCell ref="I3:I4"/>
    <mergeCell ref="J3:M3"/>
    <mergeCell ref="AG3:AG4"/>
    <mergeCell ref="AH3:AH4"/>
    <mergeCell ref="AI3:AI4"/>
    <mergeCell ref="AJ3:AJ4"/>
    <mergeCell ref="B6:B16"/>
    <mergeCell ref="C6:C16"/>
    <mergeCell ref="D6:D16"/>
    <mergeCell ref="E6:E16"/>
    <mergeCell ref="F6:F10"/>
    <mergeCell ref="G6:G16"/>
    <mergeCell ref="T3:T4"/>
    <mergeCell ref="U3:U4"/>
    <mergeCell ref="V3:AA3"/>
    <mergeCell ref="AB3:AB4"/>
    <mergeCell ref="AC3:AC4"/>
    <mergeCell ref="AD3:AF3"/>
    <mergeCell ref="N3:N4"/>
    <mergeCell ref="O3:O4"/>
    <mergeCell ref="P3:P4"/>
    <mergeCell ref="Q3:Q4"/>
    <mergeCell ref="R3:R4"/>
    <mergeCell ref="S3:S4"/>
    <mergeCell ref="AB14:AB16"/>
    <mergeCell ref="R6:R16"/>
    <mergeCell ref="S6:S16"/>
    <mergeCell ref="T6:T16"/>
    <mergeCell ref="U6:U10"/>
    <mergeCell ref="V6:V10"/>
    <mergeCell ref="W6:W16"/>
    <mergeCell ref="V14:V16"/>
    <mergeCell ref="H6:H16"/>
    <mergeCell ref="I6:I16"/>
    <mergeCell ref="N6:N16"/>
    <mergeCell ref="O6:O13"/>
    <mergeCell ref="P6:P16"/>
    <mergeCell ref="Q6:Q16"/>
    <mergeCell ref="AJ6:AJ16"/>
    <mergeCell ref="F11:F13"/>
    <mergeCell ref="U11:U13"/>
    <mergeCell ref="V11:V13"/>
    <mergeCell ref="Y11:Y13"/>
    <mergeCell ref="AB11:AB13"/>
    <mergeCell ref="AD11:AD13"/>
    <mergeCell ref="F14:F16"/>
    <mergeCell ref="O14:O16"/>
    <mergeCell ref="U14:U16"/>
    <mergeCell ref="AD6:AD10"/>
    <mergeCell ref="AE6:AE16"/>
    <mergeCell ref="AF6:AF16"/>
    <mergeCell ref="AG6:AG16"/>
    <mergeCell ref="AH6:AH16"/>
    <mergeCell ref="AI6:AI16"/>
    <mergeCell ref="AD14:AD16"/>
    <mergeCell ref="X6:X16"/>
    <mergeCell ref="Y6:Y10"/>
    <mergeCell ref="Z6:Z16"/>
    <mergeCell ref="AA6:AA16"/>
    <mergeCell ref="AB6:AB10"/>
    <mergeCell ref="AC6:AC16"/>
    <mergeCell ref="Y14:Y16"/>
    <mergeCell ref="H17:H27"/>
    <mergeCell ref="I17:I27"/>
    <mergeCell ref="N17:N27"/>
    <mergeCell ref="O17:O19"/>
    <mergeCell ref="P17:P27"/>
    <mergeCell ref="Q17:Q27"/>
    <mergeCell ref="O23:O27"/>
    <mergeCell ref="B17:B27"/>
    <mergeCell ref="C17:C27"/>
    <mergeCell ref="D17:D27"/>
    <mergeCell ref="E17:E19"/>
    <mergeCell ref="F17:F19"/>
    <mergeCell ref="G17:G27"/>
    <mergeCell ref="F23:F27"/>
    <mergeCell ref="AB23:AB27"/>
    <mergeCell ref="R17:R27"/>
    <mergeCell ref="S17:S27"/>
    <mergeCell ref="T17:T27"/>
    <mergeCell ref="U17:U19"/>
    <mergeCell ref="V17:V19"/>
    <mergeCell ref="W17:W27"/>
    <mergeCell ref="U23:U27"/>
    <mergeCell ref="V23:V27"/>
    <mergeCell ref="AJ17:AJ27"/>
    <mergeCell ref="E20:E22"/>
    <mergeCell ref="F20:F22"/>
    <mergeCell ref="O20:O22"/>
    <mergeCell ref="U20:U22"/>
    <mergeCell ref="V20:V22"/>
    <mergeCell ref="Y20:Y22"/>
    <mergeCell ref="AB20:AB22"/>
    <mergeCell ref="AD20:AD22"/>
    <mergeCell ref="E23:E27"/>
    <mergeCell ref="AD17:AD19"/>
    <mergeCell ref="AE17:AE27"/>
    <mergeCell ref="AF17:AF27"/>
    <mergeCell ref="AG17:AG27"/>
    <mergeCell ref="AH17:AH27"/>
    <mergeCell ref="AI17:AI27"/>
    <mergeCell ref="AD23:AD27"/>
    <mergeCell ref="X17:X27"/>
    <mergeCell ref="Y17:Y19"/>
    <mergeCell ref="Z17:Z27"/>
    <mergeCell ref="AA17:AA27"/>
    <mergeCell ref="AB17:AB19"/>
    <mergeCell ref="AC17:AC27"/>
    <mergeCell ref="Y23:Y27"/>
    <mergeCell ref="Q28:Q36"/>
    <mergeCell ref="O31:O33"/>
    <mergeCell ref="O34:O36"/>
    <mergeCell ref="B28:B36"/>
    <mergeCell ref="C28:C36"/>
    <mergeCell ref="D28:D36"/>
    <mergeCell ref="E28:E36"/>
    <mergeCell ref="F28:F30"/>
    <mergeCell ref="G28:G36"/>
    <mergeCell ref="F31:F33"/>
    <mergeCell ref="F34:F36"/>
    <mergeCell ref="AG28:AG36"/>
    <mergeCell ref="AH28:AH36"/>
    <mergeCell ref="AI28:AI36"/>
    <mergeCell ref="AD31:AD33"/>
    <mergeCell ref="AD34:AD36"/>
    <mergeCell ref="X28:X36"/>
    <mergeCell ref="Y28:Y30"/>
    <mergeCell ref="Z28:Z36"/>
    <mergeCell ref="AA28:AA36"/>
    <mergeCell ref="AB28:AB30"/>
    <mergeCell ref="AC28:AC36"/>
    <mergeCell ref="Y31:Y33"/>
    <mergeCell ref="AB31:AB33"/>
    <mergeCell ref="Y34:Y36"/>
    <mergeCell ref="AB34:AB36"/>
    <mergeCell ref="B37:B44"/>
    <mergeCell ref="C37:C44"/>
    <mergeCell ref="D37:D44"/>
    <mergeCell ref="E37:E44"/>
    <mergeCell ref="F37:F41"/>
    <mergeCell ref="G37:G44"/>
    <mergeCell ref="AD28:AD30"/>
    <mergeCell ref="AE28:AE36"/>
    <mergeCell ref="AF28:AF36"/>
    <mergeCell ref="R28:R36"/>
    <mergeCell ref="S28:S36"/>
    <mergeCell ref="T28:T36"/>
    <mergeCell ref="U28:U30"/>
    <mergeCell ref="V28:V30"/>
    <mergeCell ref="W28:W36"/>
    <mergeCell ref="U31:U33"/>
    <mergeCell ref="V31:V33"/>
    <mergeCell ref="U34:U36"/>
    <mergeCell ref="V34:V36"/>
    <mergeCell ref="H28:H36"/>
    <mergeCell ref="I28:I36"/>
    <mergeCell ref="N28:N36"/>
    <mergeCell ref="O28:O30"/>
    <mergeCell ref="P28:P36"/>
    <mergeCell ref="AB37:AB41"/>
    <mergeCell ref="AC37:AC44"/>
    <mergeCell ref="R37:R44"/>
    <mergeCell ref="S37:S44"/>
    <mergeCell ref="T37:T44"/>
    <mergeCell ref="U37:U41"/>
    <mergeCell ref="V37:V41"/>
    <mergeCell ref="W37:W44"/>
    <mergeCell ref="H37:H44"/>
    <mergeCell ref="I37:I44"/>
    <mergeCell ref="N37:N44"/>
    <mergeCell ref="O37:O41"/>
    <mergeCell ref="P37:P44"/>
    <mergeCell ref="Q37:Q44"/>
    <mergeCell ref="D45:D62"/>
    <mergeCell ref="E45:E62"/>
    <mergeCell ref="F45:F47"/>
    <mergeCell ref="G45:G62"/>
    <mergeCell ref="F54:F56"/>
    <mergeCell ref="F57:F59"/>
    <mergeCell ref="AJ37:AJ44"/>
    <mergeCell ref="F42:F44"/>
    <mergeCell ref="O42:O44"/>
    <mergeCell ref="U42:U44"/>
    <mergeCell ref="V42:V44"/>
    <mergeCell ref="Y42:Y44"/>
    <mergeCell ref="AB42:AB44"/>
    <mergeCell ref="AD42:AD44"/>
    <mergeCell ref="AD37:AD41"/>
    <mergeCell ref="AE37:AE44"/>
    <mergeCell ref="AF37:AF44"/>
    <mergeCell ref="AG37:AG44"/>
    <mergeCell ref="AH37:AH44"/>
    <mergeCell ref="AI37:AI44"/>
    <mergeCell ref="X37:X44"/>
    <mergeCell ref="Y37:Y41"/>
    <mergeCell ref="Z37:Z44"/>
    <mergeCell ref="AA37:AA44"/>
    <mergeCell ref="Y51:Y53"/>
    <mergeCell ref="AB51:AB53"/>
    <mergeCell ref="Y54:Y56"/>
    <mergeCell ref="AB54:AB56"/>
    <mergeCell ref="R45:R62"/>
    <mergeCell ref="S45:S62"/>
    <mergeCell ref="T45:T62"/>
    <mergeCell ref="U45:U47"/>
    <mergeCell ref="V45:V47"/>
    <mergeCell ref="W45:W62"/>
    <mergeCell ref="U54:U56"/>
    <mergeCell ref="V54:V56"/>
    <mergeCell ref="U57:U59"/>
    <mergeCell ref="V57:V59"/>
    <mergeCell ref="AJ45:AJ62"/>
    <mergeCell ref="F48:F50"/>
    <mergeCell ref="U48:U50"/>
    <mergeCell ref="V48:V50"/>
    <mergeCell ref="Y48:Y50"/>
    <mergeCell ref="AB48:AB50"/>
    <mergeCell ref="AD48:AD50"/>
    <mergeCell ref="F51:F53"/>
    <mergeCell ref="U51:U53"/>
    <mergeCell ref="V51:V53"/>
    <mergeCell ref="AD45:AD47"/>
    <mergeCell ref="AE45:AE62"/>
    <mergeCell ref="AF45:AF62"/>
    <mergeCell ref="AG45:AG62"/>
    <mergeCell ref="AH45:AH62"/>
    <mergeCell ref="AI45:AI62"/>
    <mergeCell ref="AD51:AD53"/>
    <mergeCell ref="AD54:AD56"/>
    <mergeCell ref="X45:X62"/>
    <mergeCell ref="Y45:Y47"/>
    <mergeCell ref="Z45:Z62"/>
    <mergeCell ref="AA45:AA62"/>
    <mergeCell ref="AB45:AB47"/>
    <mergeCell ref="AC45:AC62"/>
    <mergeCell ref="B63:B65"/>
    <mergeCell ref="C63:C65"/>
    <mergeCell ref="D63:D65"/>
    <mergeCell ref="E63:E65"/>
    <mergeCell ref="F63:F65"/>
    <mergeCell ref="G63:G65"/>
    <mergeCell ref="Y57:Y59"/>
    <mergeCell ref="AB57:AB59"/>
    <mergeCell ref="AD57:AD59"/>
    <mergeCell ref="F60:F62"/>
    <mergeCell ref="O60:O62"/>
    <mergeCell ref="U60:U62"/>
    <mergeCell ref="V60:V62"/>
    <mergeCell ref="Y60:Y62"/>
    <mergeCell ref="AB60:AB62"/>
    <mergeCell ref="AD60:AD62"/>
    <mergeCell ref="H45:H62"/>
    <mergeCell ref="I45:I62"/>
    <mergeCell ref="N45:N62"/>
    <mergeCell ref="O45:O59"/>
    <mergeCell ref="P45:P62"/>
    <mergeCell ref="Q45:Q62"/>
    <mergeCell ref="B45:B62"/>
    <mergeCell ref="C45:C62"/>
    <mergeCell ref="AB63:AB65"/>
    <mergeCell ref="AC63:AC65"/>
    <mergeCell ref="R63:R65"/>
    <mergeCell ref="S63:S65"/>
    <mergeCell ref="T63:T65"/>
    <mergeCell ref="U63:U65"/>
    <mergeCell ref="V63:V65"/>
    <mergeCell ref="W63:W65"/>
    <mergeCell ref="H63:H65"/>
    <mergeCell ref="I63:I65"/>
    <mergeCell ref="N63:N65"/>
    <mergeCell ref="O63:O65"/>
    <mergeCell ref="P63:P65"/>
    <mergeCell ref="Q63:Q65"/>
    <mergeCell ref="Q66:Q68"/>
    <mergeCell ref="R66:R68"/>
    <mergeCell ref="S66:S68"/>
    <mergeCell ref="T66:T68"/>
    <mergeCell ref="AJ63:AJ65"/>
    <mergeCell ref="B66:B68"/>
    <mergeCell ref="C66:C68"/>
    <mergeCell ref="D66:D68"/>
    <mergeCell ref="E66:E68"/>
    <mergeCell ref="F66:F68"/>
    <mergeCell ref="G66:G68"/>
    <mergeCell ref="H66:H68"/>
    <mergeCell ref="I66:I68"/>
    <mergeCell ref="N66:N68"/>
    <mergeCell ref="AD63:AD65"/>
    <mergeCell ref="AE63:AE65"/>
    <mergeCell ref="AF63:AF65"/>
    <mergeCell ref="AG63:AG65"/>
    <mergeCell ref="AH63:AH65"/>
    <mergeCell ref="AI63:AI65"/>
    <mergeCell ref="X63:X65"/>
    <mergeCell ref="Y63:Y65"/>
    <mergeCell ref="Z63:Z65"/>
    <mergeCell ref="AA63:AA65"/>
    <mergeCell ref="AH66:AH68"/>
    <mergeCell ref="AI66:AI68"/>
    <mergeCell ref="AJ66:AJ68"/>
    <mergeCell ref="B69:B71"/>
    <mergeCell ref="C69:C71"/>
    <mergeCell ref="D69:D71"/>
    <mergeCell ref="E69:E71"/>
    <mergeCell ref="F69:F71"/>
    <mergeCell ref="G69:G71"/>
    <mergeCell ref="H69:H71"/>
    <mergeCell ref="AA66:AA68"/>
    <mergeCell ref="AB66:AB68"/>
    <mergeCell ref="AC66:AC68"/>
    <mergeCell ref="AE66:AE68"/>
    <mergeCell ref="AF66:AF68"/>
    <mergeCell ref="AG66:AG68"/>
    <mergeCell ref="U66:U68"/>
    <mergeCell ref="V66:V68"/>
    <mergeCell ref="W66:W68"/>
    <mergeCell ref="X66:X68"/>
    <mergeCell ref="Y66:Y68"/>
    <mergeCell ref="Z66:Z68"/>
    <mergeCell ref="O66:O68"/>
    <mergeCell ref="P66:P68"/>
    <mergeCell ref="AH69:AH71"/>
    <mergeCell ref="AI69:AI71"/>
    <mergeCell ref="AJ69:AJ71"/>
    <mergeCell ref="Y69:Y71"/>
    <mergeCell ref="Z69:Z71"/>
    <mergeCell ref="AA69:AA71"/>
    <mergeCell ref="AB69:AB71"/>
    <mergeCell ref="AC69:AC71"/>
    <mergeCell ref="AD69:AD71"/>
    <mergeCell ref="B72:B77"/>
    <mergeCell ref="C72:C77"/>
    <mergeCell ref="D72:D77"/>
    <mergeCell ref="E72:E77"/>
    <mergeCell ref="F72:F77"/>
    <mergeCell ref="G72:G77"/>
    <mergeCell ref="AE69:AE71"/>
    <mergeCell ref="AF69:AF71"/>
    <mergeCell ref="AG69:AG71"/>
    <mergeCell ref="S69:S71"/>
    <mergeCell ref="T69:T71"/>
    <mergeCell ref="U69:U71"/>
    <mergeCell ref="V69:V71"/>
    <mergeCell ref="W69:W71"/>
    <mergeCell ref="X69:X71"/>
    <mergeCell ref="I69:I71"/>
    <mergeCell ref="N69:N71"/>
    <mergeCell ref="O69:O71"/>
    <mergeCell ref="P69:P71"/>
    <mergeCell ref="Q69:Q71"/>
    <mergeCell ref="R69:R71"/>
    <mergeCell ref="AH72:AH77"/>
    <mergeCell ref="AI72:AI77"/>
    <mergeCell ref="AJ72:AJ77"/>
    <mergeCell ref="J74:J77"/>
    <mergeCell ref="K74:K77"/>
    <mergeCell ref="L74:L77"/>
    <mergeCell ref="M74:M77"/>
    <mergeCell ref="Z72:Z77"/>
    <mergeCell ref="AA72:AA77"/>
    <mergeCell ref="AB72:AB77"/>
    <mergeCell ref="AC72:AC77"/>
    <mergeCell ref="AD72:AD77"/>
    <mergeCell ref="AE72:AE77"/>
    <mergeCell ref="T72:T77"/>
    <mergeCell ref="U72:U77"/>
    <mergeCell ref="V72:V77"/>
    <mergeCell ref="W72:W77"/>
    <mergeCell ref="X72:X77"/>
    <mergeCell ref="Y72:Y77"/>
    <mergeCell ref="N72:N77"/>
    <mergeCell ref="O72:O77"/>
    <mergeCell ref="P72:P77"/>
    <mergeCell ref="Q72:Q77"/>
    <mergeCell ref="R72:R77"/>
    <mergeCell ref="D78:D98"/>
    <mergeCell ref="E78:E98"/>
    <mergeCell ref="F78:F80"/>
    <mergeCell ref="G78:G98"/>
    <mergeCell ref="F87:F89"/>
    <mergeCell ref="F90:F92"/>
    <mergeCell ref="F96:F98"/>
    <mergeCell ref="AF72:AF77"/>
    <mergeCell ref="AG72:AG77"/>
    <mergeCell ref="S72:S77"/>
    <mergeCell ref="H72:H77"/>
    <mergeCell ref="I72:I77"/>
    <mergeCell ref="J72:J73"/>
    <mergeCell ref="K72:K73"/>
    <mergeCell ref="L72:L73"/>
    <mergeCell ref="M72:M73"/>
    <mergeCell ref="Y84:Y86"/>
    <mergeCell ref="AB84:AB86"/>
    <mergeCell ref="Y87:Y89"/>
    <mergeCell ref="AB87:AB89"/>
    <mergeCell ref="R78:R98"/>
    <mergeCell ref="S78:S98"/>
    <mergeCell ref="T78:T98"/>
    <mergeCell ref="U78:U80"/>
    <mergeCell ref="V78:V80"/>
    <mergeCell ref="W78:W98"/>
    <mergeCell ref="U87:U89"/>
    <mergeCell ref="V87:V89"/>
    <mergeCell ref="U90:U92"/>
    <mergeCell ref="V90:V92"/>
    <mergeCell ref="AJ78:AJ98"/>
    <mergeCell ref="F81:F83"/>
    <mergeCell ref="U81:U83"/>
    <mergeCell ref="V81:V83"/>
    <mergeCell ref="Y81:Y83"/>
    <mergeCell ref="AB81:AB83"/>
    <mergeCell ref="AD81:AD83"/>
    <mergeCell ref="F84:F86"/>
    <mergeCell ref="U84:U86"/>
    <mergeCell ref="V84:V86"/>
    <mergeCell ref="AD78:AD80"/>
    <mergeCell ref="AE78:AE98"/>
    <mergeCell ref="AF78:AF98"/>
    <mergeCell ref="AG78:AG98"/>
    <mergeCell ref="AH78:AH98"/>
    <mergeCell ref="AI78:AI98"/>
    <mergeCell ref="AD84:AD86"/>
    <mergeCell ref="AD87:AD89"/>
    <mergeCell ref="X78:X98"/>
    <mergeCell ref="Y78:Y80"/>
    <mergeCell ref="Z78:Z98"/>
    <mergeCell ref="AA78:AA98"/>
    <mergeCell ref="AB78:AB80"/>
    <mergeCell ref="AC78:AC98"/>
    <mergeCell ref="AB96:AB98"/>
    <mergeCell ref="AD96:AD98"/>
    <mergeCell ref="B99:B110"/>
    <mergeCell ref="C99:C110"/>
    <mergeCell ref="D99:D110"/>
    <mergeCell ref="E99:E110"/>
    <mergeCell ref="F99:F104"/>
    <mergeCell ref="Y90:Y92"/>
    <mergeCell ref="AB90:AB92"/>
    <mergeCell ref="AD90:AD92"/>
    <mergeCell ref="F93:F95"/>
    <mergeCell ref="U93:U95"/>
    <mergeCell ref="V93:V95"/>
    <mergeCell ref="Y93:Y95"/>
    <mergeCell ref="AB93:AB95"/>
    <mergeCell ref="AD93:AD95"/>
    <mergeCell ref="H78:H98"/>
    <mergeCell ref="I78:I98"/>
    <mergeCell ref="N78:N98"/>
    <mergeCell ref="O78:O98"/>
    <mergeCell ref="P78:P98"/>
    <mergeCell ref="Q78:Q98"/>
    <mergeCell ref="B78:B98"/>
    <mergeCell ref="C78:C98"/>
    <mergeCell ref="G99:G110"/>
    <mergeCell ref="H99:H110"/>
    <mergeCell ref="I99:I110"/>
    <mergeCell ref="N99:N110"/>
    <mergeCell ref="O99:O110"/>
    <mergeCell ref="P99:P110"/>
    <mergeCell ref="U96:U98"/>
    <mergeCell ref="V96:V98"/>
    <mergeCell ref="Y96:Y98"/>
    <mergeCell ref="W99:W110"/>
    <mergeCell ref="X99:X110"/>
    <mergeCell ref="Y99:Y104"/>
    <mergeCell ref="Z99:Z110"/>
    <mergeCell ref="AA99:AA110"/>
    <mergeCell ref="AB99:AB104"/>
    <mergeCell ref="Y108:Y110"/>
    <mergeCell ref="AB108:AB110"/>
    <mergeCell ref="Q99:Q110"/>
    <mergeCell ref="R99:R110"/>
    <mergeCell ref="S99:S110"/>
    <mergeCell ref="T99:T110"/>
    <mergeCell ref="U99:U104"/>
    <mergeCell ref="V99:V104"/>
    <mergeCell ref="U108:U110"/>
    <mergeCell ref="V108:V110"/>
    <mergeCell ref="B111:B113"/>
    <mergeCell ref="C111:C113"/>
    <mergeCell ref="D111:D113"/>
    <mergeCell ref="E111:E113"/>
    <mergeCell ref="F111:F113"/>
    <mergeCell ref="G111:G113"/>
    <mergeCell ref="AI99:AI110"/>
    <mergeCell ref="AJ99:AJ110"/>
    <mergeCell ref="F105:F107"/>
    <mergeCell ref="U105:U107"/>
    <mergeCell ref="V105:V107"/>
    <mergeCell ref="Y105:Y107"/>
    <mergeCell ref="AB105:AB107"/>
    <mergeCell ref="AC105:AC107"/>
    <mergeCell ref="AD105:AD107"/>
    <mergeCell ref="F108:F110"/>
    <mergeCell ref="AC99:AC104"/>
    <mergeCell ref="AD99:AD104"/>
    <mergeCell ref="AE99:AE110"/>
    <mergeCell ref="AF99:AF110"/>
    <mergeCell ref="AG99:AG110"/>
    <mergeCell ref="AH99:AH110"/>
    <mergeCell ref="AC108:AC110"/>
    <mergeCell ref="AD108:AD110"/>
    <mergeCell ref="AB111:AB113"/>
    <mergeCell ref="AC111:AC113"/>
    <mergeCell ref="R111:R113"/>
    <mergeCell ref="S111:S113"/>
    <mergeCell ref="T111:T113"/>
    <mergeCell ref="U111:U113"/>
    <mergeCell ref="V111:V113"/>
    <mergeCell ref="W111:W113"/>
    <mergeCell ref="H111:H113"/>
    <mergeCell ref="I111:I113"/>
    <mergeCell ref="N111:N113"/>
    <mergeCell ref="O111:O113"/>
    <mergeCell ref="P111:P113"/>
    <mergeCell ref="Q111:Q113"/>
    <mergeCell ref="Q114:Q116"/>
    <mergeCell ref="R114:R116"/>
    <mergeCell ref="S114:S116"/>
    <mergeCell ref="T114:T116"/>
    <mergeCell ref="AJ111:AJ113"/>
    <mergeCell ref="B114:B116"/>
    <mergeCell ref="C114:C116"/>
    <mergeCell ref="D114:D116"/>
    <mergeCell ref="E114:E116"/>
    <mergeCell ref="F114:F116"/>
    <mergeCell ref="G114:G116"/>
    <mergeCell ref="H114:H116"/>
    <mergeCell ref="I114:I116"/>
    <mergeCell ref="N114:N116"/>
    <mergeCell ref="AD111:AD113"/>
    <mergeCell ref="AE111:AE113"/>
    <mergeCell ref="AF111:AF113"/>
    <mergeCell ref="AG111:AG113"/>
    <mergeCell ref="AH111:AH113"/>
    <mergeCell ref="AI111:AI113"/>
    <mergeCell ref="X111:X113"/>
    <mergeCell ref="Y111:Y113"/>
    <mergeCell ref="Z111:Z113"/>
    <mergeCell ref="AA111:AA113"/>
    <mergeCell ref="AG114:AG116"/>
    <mergeCell ref="AH114:AH116"/>
    <mergeCell ref="AI114:AI116"/>
    <mergeCell ref="AJ114:AJ116"/>
    <mergeCell ref="B117:B119"/>
    <mergeCell ref="C117:C119"/>
    <mergeCell ref="D117:D119"/>
    <mergeCell ref="E117:E119"/>
    <mergeCell ref="F117:F119"/>
    <mergeCell ref="G117:G119"/>
    <mergeCell ref="AA114:AA116"/>
    <mergeCell ref="AB114:AB116"/>
    <mergeCell ref="AC114:AC116"/>
    <mergeCell ref="AD114:AD116"/>
    <mergeCell ref="AE114:AE116"/>
    <mergeCell ref="AF114:AF116"/>
    <mergeCell ref="U114:U116"/>
    <mergeCell ref="V114:V116"/>
    <mergeCell ref="W114:W116"/>
    <mergeCell ref="X114:X116"/>
    <mergeCell ref="Y114:Y116"/>
    <mergeCell ref="Z114:Z116"/>
    <mergeCell ref="O114:O116"/>
    <mergeCell ref="P114:P116"/>
    <mergeCell ref="AB117:AB119"/>
    <mergeCell ref="AC117:AC119"/>
    <mergeCell ref="R117:R119"/>
    <mergeCell ref="S117:S119"/>
    <mergeCell ref="T117:T119"/>
    <mergeCell ref="U117:U119"/>
    <mergeCell ref="V117:V119"/>
    <mergeCell ref="W117:W119"/>
    <mergeCell ref="H117:H119"/>
    <mergeCell ref="I117:I119"/>
    <mergeCell ref="N117:N119"/>
    <mergeCell ref="O117:O119"/>
    <mergeCell ref="P117:P119"/>
    <mergeCell ref="Q117:Q119"/>
    <mergeCell ref="Q120:Q122"/>
    <mergeCell ref="R120:R122"/>
    <mergeCell ref="S120:S122"/>
    <mergeCell ref="T120:T122"/>
    <mergeCell ref="AJ117:AJ119"/>
    <mergeCell ref="B120:B122"/>
    <mergeCell ref="C120:C122"/>
    <mergeCell ref="D120:D122"/>
    <mergeCell ref="E120:E122"/>
    <mergeCell ref="F120:F122"/>
    <mergeCell ref="G120:G122"/>
    <mergeCell ref="H120:H122"/>
    <mergeCell ref="I120:I122"/>
    <mergeCell ref="N120:N122"/>
    <mergeCell ref="AD117:AD119"/>
    <mergeCell ref="AE117:AE119"/>
    <mergeCell ref="AF117:AF119"/>
    <mergeCell ref="AG117:AG119"/>
    <mergeCell ref="AH117:AH119"/>
    <mergeCell ref="AI117:AI119"/>
    <mergeCell ref="X117:X119"/>
    <mergeCell ref="Y117:Y119"/>
    <mergeCell ref="Z117:Z119"/>
    <mergeCell ref="AA117:AA119"/>
    <mergeCell ref="AG120:AG122"/>
    <mergeCell ref="AH120:AH122"/>
    <mergeCell ref="AI120:AI122"/>
    <mergeCell ref="AJ120:AJ122"/>
    <mergeCell ref="B123:B124"/>
    <mergeCell ref="C123:C124"/>
    <mergeCell ref="D123:D124"/>
    <mergeCell ref="E123:E124"/>
    <mergeCell ref="F123:F124"/>
    <mergeCell ref="G123:G124"/>
    <mergeCell ref="AA120:AA122"/>
    <mergeCell ref="AB120:AB122"/>
    <mergeCell ref="AC120:AC122"/>
    <mergeCell ref="AD120:AD122"/>
    <mergeCell ref="AE120:AE122"/>
    <mergeCell ref="AF120:AF122"/>
    <mergeCell ref="U120:U122"/>
    <mergeCell ref="V120:V122"/>
    <mergeCell ref="W120:W122"/>
    <mergeCell ref="X120:X122"/>
    <mergeCell ref="Y120:Y122"/>
    <mergeCell ref="Z120:Z122"/>
    <mergeCell ref="O120:O122"/>
    <mergeCell ref="P120:P122"/>
    <mergeCell ref="AB123:AB124"/>
    <mergeCell ref="AC123:AC124"/>
    <mergeCell ref="R123:R124"/>
    <mergeCell ref="S123:S124"/>
    <mergeCell ref="T123:T124"/>
    <mergeCell ref="U123:U124"/>
    <mergeCell ref="V123:V124"/>
    <mergeCell ref="W123:W124"/>
    <mergeCell ref="H123:H124"/>
    <mergeCell ref="I123:I124"/>
    <mergeCell ref="N123:N124"/>
    <mergeCell ref="O123:O124"/>
    <mergeCell ref="P123:P124"/>
    <mergeCell ref="Q123:Q124"/>
    <mergeCell ref="Q125:Q126"/>
    <mergeCell ref="R125:R126"/>
    <mergeCell ref="S125:S126"/>
    <mergeCell ref="T125:T126"/>
    <mergeCell ref="AJ123:AJ124"/>
    <mergeCell ref="B125:B126"/>
    <mergeCell ref="C125:C126"/>
    <mergeCell ref="D125:D126"/>
    <mergeCell ref="E125:E126"/>
    <mergeCell ref="F125:F126"/>
    <mergeCell ref="G125:G126"/>
    <mergeCell ref="H125:H126"/>
    <mergeCell ref="I125:I126"/>
    <mergeCell ref="N125:N126"/>
    <mergeCell ref="AD123:AD124"/>
    <mergeCell ref="AE123:AE124"/>
    <mergeCell ref="AF123:AF124"/>
    <mergeCell ref="AG123:AG124"/>
    <mergeCell ref="AH123:AH124"/>
    <mergeCell ref="AI123:AI124"/>
    <mergeCell ref="X123:X124"/>
    <mergeCell ref="Y123:Y124"/>
    <mergeCell ref="Z123:Z124"/>
    <mergeCell ref="AA123:AA124"/>
    <mergeCell ref="AG125:AG126"/>
    <mergeCell ref="AH125:AH126"/>
    <mergeCell ref="AI125:AI126"/>
    <mergeCell ref="AJ125:AJ126"/>
    <mergeCell ref="B127:B130"/>
    <mergeCell ref="C127:C130"/>
    <mergeCell ref="D127:D128"/>
    <mergeCell ref="E127:E128"/>
    <mergeCell ref="F127:F130"/>
    <mergeCell ref="G127:G130"/>
    <mergeCell ref="AA125:AA126"/>
    <mergeCell ref="AB125:AB126"/>
    <mergeCell ref="AC125:AC126"/>
    <mergeCell ref="AD125:AD126"/>
    <mergeCell ref="AE125:AE126"/>
    <mergeCell ref="AF125:AF126"/>
    <mergeCell ref="U125:U126"/>
    <mergeCell ref="V125:V126"/>
    <mergeCell ref="W125:W126"/>
    <mergeCell ref="X125:X126"/>
    <mergeCell ref="Y125:Y126"/>
    <mergeCell ref="Z125:Z126"/>
    <mergeCell ref="O125:O126"/>
    <mergeCell ref="P125:P126"/>
    <mergeCell ref="AC127:AC128"/>
    <mergeCell ref="R127:R130"/>
    <mergeCell ref="S127:S130"/>
    <mergeCell ref="T127:T130"/>
    <mergeCell ref="U127:U128"/>
    <mergeCell ref="V127:V128"/>
    <mergeCell ref="W127:W128"/>
    <mergeCell ref="H127:H130"/>
    <mergeCell ref="I127:I130"/>
    <mergeCell ref="N127:N130"/>
    <mergeCell ref="O127:O130"/>
    <mergeCell ref="P127:P130"/>
    <mergeCell ref="Q127:Q130"/>
    <mergeCell ref="AE129:AE130"/>
    <mergeCell ref="AF129:AF130"/>
    <mergeCell ref="AG129:AG130"/>
    <mergeCell ref="AJ127:AJ130"/>
    <mergeCell ref="D129:D130"/>
    <mergeCell ref="E129:E130"/>
    <mergeCell ref="U129:U130"/>
    <mergeCell ref="V129:V130"/>
    <mergeCell ref="W129:W130"/>
    <mergeCell ref="X129:X130"/>
    <mergeCell ref="Y129:Y130"/>
    <mergeCell ref="Z129:Z130"/>
    <mergeCell ref="AA129:AA130"/>
    <mergeCell ref="AD127:AD128"/>
    <mergeCell ref="AE127:AE128"/>
    <mergeCell ref="AF127:AF128"/>
    <mergeCell ref="AG127:AG128"/>
    <mergeCell ref="AH127:AH130"/>
    <mergeCell ref="AI127:AI130"/>
    <mergeCell ref="X127:X128"/>
    <mergeCell ref="Y127:Y128"/>
    <mergeCell ref="Z127:Z128"/>
    <mergeCell ref="AA127:AA128"/>
    <mergeCell ref="AB127:AB128"/>
    <mergeCell ref="B131:B133"/>
    <mergeCell ref="C131:C133"/>
    <mergeCell ref="D131:D133"/>
    <mergeCell ref="E131:E133"/>
    <mergeCell ref="F131:F133"/>
    <mergeCell ref="G131:G133"/>
    <mergeCell ref="AB129:AB130"/>
    <mergeCell ref="AC129:AC130"/>
    <mergeCell ref="AD129:AD130"/>
    <mergeCell ref="AB131:AB133"/>
    <mergeCell ref="AC131:AC133"/>
    <mergeCell ref="R131:R133"/>
    <mergeCell ref="S131:S133"/>
    <mergeCell ref="T131:T133"/>
    <mergeCell ref="U131:U133"/>
    <mergeCell ref="V131:V133"/>
    <mergeCell ref="W131:W133"/>
    <mergeCell ref="H131:H133"/>
    <mergeCell ref="I131:I133"/>
    <mergeCell ref="N131:N133"/>
    <mergeCell ref="O131:O133"/>
    <mergeCell ref="P131:P133"/>
    <mergeCell ref="Q131:Q133"/>
    <mergeCell ref="Q134:Q136"/>
    <mergeCell ref="R134:R136"/>
    <mergeCell ref="S134:S136"/>
    <mergeCell ref="T134:T136"/>
    <mergeCell ref="AJ131:AJ133"/>
    <mergeCell ref="B134:B136"/>
    <mergeCell ref="C134:C136"/>
    <mergeCell ref="D134:D136"/>
    <mergeCell ref="E134:E136"/>
    <mergeCell ref="F134:F136"/>
    <mergeCell ref="G134:G136"/>
    <mergeCell ref="H134:H136"/>
    <mergeCell ref="I134:I136"/>
    <mergeCell ref="N134:N136"/>
    <mergeCell ref="AD131:AD133"/>
    <mergeCell ref="AE131:AE133"/>
    <mergeCell ref="AF131:AF133"/>
    <mergeCell ref="AG131:AG133"/>
    <mergeCell ref="AH131:AH133"/>
    <mergeCell ref="AI131:AI133"/>
    <mergeCell ref="X131:X133"/>
    <mergeCell ref="Y131:Y133"/>
    <mergeCell ref="Z131:Z133"/>
    <mergeCell ref="AA131:AA133"/>
    <mergeCell ref="AG134:AG136"/>
    <mergeCell ref="AH134:AH136"/>
    <mergeCell ref="AI134:AI136"/>
    <mergeCell ref="AJ134:AJ136"/>
    <mergeCell ref="B137:B139"/>
    <mergeCell ref="C137:C139"/>
    <mergeCell ref="D137:D139"/>
    <mergeCell ref="E137:E139"/>
    <mergeCell ref="F137:F139"/>
    <mergeCell ref="G137:G139"/>
    <mergeCell ref="AA134:AA136"/>
    <mergeCell ref="AB134:AB136"/>
    <mergeCell ref="AC134:AC136"/>
    <mergeCell ref="AD134:AD136"/>
    <mergeCell ref="AE134:AE136"/>
    <mergeCell ref="AF134:AF136"/>
    <mergeCell ref="U134:U136"/>
    <mergeCell ref="V134:V136"/>
    <mergeCell ref="W134:W136"/>
    <mergeCell ref="X134:X136"/>
    <mergeCell ref="Y134:Y136"/>
    <mergeCell ref="Z134:Z136"/>
    <mergeCell ref="O134:O136"/>
    <mergeCell ref="P134:P136"/>
    <mergeCell ref="AB137:AB139"/>
    <mergeCell ref="AC137:AC139"/>
    <mergeCell ref="R137:R139"/>
    <mergeCell ref="S137:S139"/>
    <mergeCell ref="T137:T139"/>
    <mergeCell ref="U137:U139"/>
    <mergeCell ref="V137:V139"/>
    <mergeCell ref="W137:W139"/>
    <mergeCell ref="H137:H139"/>
    <mergeCell ref="I137:I139"/>
    <mergeCell ref="N137:N139"/>
    <mergeCell ref="O137:O139"/>
    <mergeCell ref="P137:P139"/>
    <mergeCell ref="Q137:Q139"/>
    <mergeCell ref="Q140:Q142"/>
    <mergeCell ref="R140:R142"/>
    <mergeCell ref="S140:S142"/>
    <mergeCell ref="T140:T142"/>
    <mergeCell ref="AJ137:AJ139"/>
    <mergeCell ref="B140:B142"/>
    <mergeCell ref="C140:C142"/>
    <mergeCell ref="D140:D142"/>
    <mergeCell ref="E140:E142"/>
    <mergeCell ref="F140:F142"/>
    <mergeCell ref="G140:G142"/>
    <mergeCell ref="H140:H142"/>
    <mergeCell ref="I140:I142"/>
    <mergeCell ref="N140:N142"/>
    <mergeCell ref="AD137:AD139"/>
    <mergeCell ref="AE137:AE139"/>
    <mergeCell ref="AF137:AF139"/>
    <mergeCell ref="AG137:AG139"/>
    <mergeCell ref="AH137:AH139"/>
    <mergeCell ref="AI137:AI139"/>
    <mergeCell ref="X137:X139"/>
    <mergeCell ref="Y137:Y139"/>
    <mergeCell ref="Z137:Z139"/>
    <mergeCell ref="AA137:AA139"/>
    <mergeCell ref="AG140:AG142"/>
    <mergeCell ref="AH140:AH142"/>
    <mergeCell ref="AI140:AI142"/>
    <mergeCell ref="AJ140:AJ142"/>
    <mergeCell ref="B143:B147"/>
    <mergeCell ref="C143:C147"/>
    <mergeCell ref="D143:D147"/>
    <mergeCell ref="E143:E147"/>
    <mergeCell ref="F143:F147"/>
    <mergeCell ref="G143:G147"/>
    <mergeCell ref="AA140:AA142"/>
    <mergeCell ref="AB140:AB142"/>
    <mergeCell ref="AC140:AC142"/>
    <mergeCell ref="AD140:AD142"/>
    <mergeCell ref="AE140:AE142"/>
    <mergeCell ref="AF140:AF142"/>
    <mergeCell ref="U140:U142"/>
    <mergeCell ref="V140:V142"/>
    <mergeCell ref="W140:W142"/>
    <mergeCell ref="X140:X142"/>
    <mergeCell ref="Y140:Y142"/>
    <mergeCell ref="Z140:Z142"/>
    <mergeCell ref="O140:O142"/>
    <mergeCell ref="P140:P142"/>
    <mergeCell ref="T143:T147"/>
    <mergeCell ref="U143:U147"/>
    <mergeCell ref="V143:V147"/>
    <mergeCell ref="W143:W147"/>
    <mergeCell ref="H143:H147"/>
    <mergeCell ref="I143:I147"/>
    <mergeCell ref="N143:N147"/>
    <mergeCell ref="O143:O147"/>
    <mergeCell ref="P143:P147"/>
    <mergeCell ref="Q143:Q147"/>
    <mergeCell ref="AJ143:AJ147"/>
    <mergeCell ref="B148:B150"/>
    <mergeCell ref="C148:C150"/>
    <mergeCell ref="D148:D150"/>
    <mergeCell ref="E148:E150"/>
    <mergeCell ref="F148:F150"/>
    <mergeCell ref="G148:G150"/>
    <mergeCell ref="H148:H150"/>
    <mergeCell ref="I148:I150"/>
    <mergeCell ref="N148:N150"/>
    <mergeCell ref="AD143:AD147"/>
    <mergeCell ref="AE143:AE147"/>
    <mergeCell ref="AF143:AF147"/>
    <mergeCell ref="AG143:AG147"/>
    <mergeCell ref="AH143:AH147"/>
    <mergeCell ref="AI143:AI147"/>
    <mergeCell ref="X143:X147"/>
    <mergeCell ref="Y143:Y147"/>
    <mergeCell ref="Z143:Z147"/>
    <mergeCell ref="AA143:AA147"/>
    <mergeCell ref="AB143:AB147"/>
    <mergeCell ref="AC143:AC147"/>
    <mergeCell ref="R143:R147"/>
    <mergeCell ref="S143:S147"/>
    <mergeCell ref="U148:U150"/>
    <mergeCell ref="V148:V150"/>
    <mergeCell ref="W148:W150"/>
    <mergeCell ref="X148:X150"/>
    <mergeCell ref="Y148:Y150"/>
    <mergeCell ref="Z148:Z150"/>
    <mergeCell ref="O148:O150"/>
    <mergeCell ref="P148:P150"/>
    <mergeCell ref="Q148:Q150"/>
    <mergeCell ref="R148:R150"/>
    <mergeCell ref="S148:S150"/>
    <mergeCell ref="T148:T150"/>
    <mergeCell ref="AG148:AG150"/>
    <mergeCell ref="AH148:AH150"/>
    <mergeCell ref="AI148:AI150"/>
    <mergeCell ref="AJ148:AJ150"/>
    <mergeCell ref="AA148:AA150"/>
    <mergeCell ref="AB148:AB150"/>
    <mergeCell ref="AC148:AC150"/>
    <mergeCell ref="AD148:AD150"/>
    <mergeCell ref="AE148:AE150"/>
    <mergeCell ref="AF148:AF150"/>
  </mergeCells>
  <dataValidations count="1">
    <dataValidation type="list" allowBlank="1" showInputMessage="1" showErrorMessage="1" sqref="P11:R16 Q72:S77 Q37:S39 Q42:R62 S42:S71" xr:uid="{C77D8021-7B0E-4A99-8BE3-4BA68D224B73}">
      <formula1>#REF!</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CAACE-4E88-4568-B2C3-8916D6DA3FE8}">
  <dimension ref="A1:AK80"/>
  <sheetViews>
    <sheetView topLeftCell="A28" zoomScale="60" zoomScaleNormal="60" workbookViewId="0">
      <selection activeCell="U34" sqref="U34:U35"/>
    </sheetView>
  </sheetViews>
  <sheetFormatPr defaultRowHeight="15" x14ac:dyDescent="0.25"/>
  <cols>
    <col min="1" max="1" width="5" customWidth="1"/>
    <col min="2" max="2" width="15.85546875" customWidth="1"/>
    <col min="3" max="3" width="22.42578125" customWidth="1"/>
    <col min="4" max="5" width="13.85546875" customWidth="1"/>
    <col min="6" max="6" width="19.85546875" customWidth="1"/>
    <col min="7" max="7" width="50.140625" customWidth="1"/>
    <col min="8" max="8" width="9.85546875" customWidth="1"/>
    <col min="9" max="9" width="10.42578125" customWidth="1"/>
    <col min="10" max="10" width="29.85546875" customWidth="1"/>
    <col min="11" max="14" width="10.5703125" customWidth="1"/>
    <col min="15" max="16" width="15.85546875" customWidth="1"/>
    <col min="17" max="17" width="18.5703125" customWidth="1"/>
    <col min="18" max="18" width="15.85546875" customWidth="1"/>
    <col min="19" max="21" width="14" customWidth="1"/>
    <col min="22" max="22" width="11.4257812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19.85546875" customWidth="1"/>
    <col min="35" max="35" width="19.42578125" customWidth="1"/>
    <col min="36" max="36" width="10.42578125" customWidth="1"/>
    <col min="37" max="37" width="10.140625" customWidth="1"/>
  </cols>
  <sheetData>
    <row r="1" spans="1:37" x14ac:dyDescent="0.25">
      <c r="A1" s="1"/>
      <c r="B1" s="290" t="s">
        <v>40</v>
      </c>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1"/>
    </row>
    <row r="2" spans="1:37"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7" ht="26.1" customHeight="1" thickBot="1" x14ac:dyDescent="0.3">
      <c r="A3" s="1"/>
      <c r="B3" s="532" t="s">
        <v>0</v>
      </c>
      <c r="C3" s="533" t="s">
        <v>1</v>
      </c>
      <c r="D3" s="533" t="s">
        <v>28</v>
      </c>
      <c r="E3" s="533" t="s">
        <v>29</v>
      </c>
      <c r="F3" s="533" t="s">
        <v>30</v>
      </c>
      <c r="G3" s="533" t="s">
        <v>3</v>
      </c>
      <c r="H3" s="533" t="s">
        <v>4</v>
      </c>
      <c r="I3" s="533" t="s">
        <v>5</v>
      </c>
      <c r="J3" s="534" t="s">
        <v>6</v>
      </c>
      <c r="K3" s="534"/>
      <c r="L3" s="534"/>
      <c r="M3" s="534"/>
      <c r="N3" s="533" t="s">
        <v>47</v>
      </c>
      <c r="O3" s="533" t="s">
        <v>31</v>
      </c>
      <c r="P3" s="539" t="s">
        <v>42</v>
      </c>
      <c r="Q3" s="539" t="s">
        <v>32</v>
      </c>
      <c r="R3" s="539" t="s">
        <v>37</v>
      </c>
      <c r="S3" s="539" t="s">
        <v>33</v>
      </c>
      <c r="T3" s="533" t="s">
        <v>55</v>
      </c>
      <c r="U3" s="533" t="s">
        <v>57</v>
      </c>
      <c r="V3" s="534" t="s">
        <v>59</v>
      </c>
      <c r="W3" s="534"/>
      <c r="X3" s="534"/>
      <c r="Y3" s="534"/>
      <c r="Z3" s="534"/>
      <c r="AA3" s="534"/>
      <c r="AB3" s="533" t="s">
        <v>69</v>
      </c>
      <c r="AC3" s="539" t="s">
        <v>75</v>
      </c>
      <c r="AD3" s="533" t="s">
        <v>77</v>
      </c>
      <c r="AE3" s="533"/>
      <c r="AF3" s="533"/>
      <c r="AG3" s="533" t="s">
        <v>27</v>
      </c>
      <c r="AH3" s="533" t="s">
        <v>36</v>
      </c>
      <c r="AI3" s="533" t="s">
        <v>34</v>
      </c>
      <c r="AJ3" s="536" t="s">
        <v>35</v>
      </c>
    </row>
    <row r="4" spans="1:37" ht="140.44999999999999" customHeight="1" thickBot="1" x14ac:dyDescent="0.3">
      <c r="A4" s="1"/>
      <c r="B4" s="532"/>
      <c r="C4" s="533"/>
      <c r="D4" s="533"/>
      <c r="E4" s="533"/>
      <c r="F4" s="533"/>
      <c r="G4" s="533"/>
      <c r="H4" s="533"/>
      <c r="I4" s="533"/>
      <c r="J4" s="92" t="s">
        <v>7</v>
      </c>
      <c r="K4" s="92" t="s">
        <v>8</v>
      </c>
      <c r="L4" s="92" t="s">
        <v>9</v>
      </c>
      <c r="M4" s="93" t="s">
        <v>10</v>
      </c>
      <c r="N4" s="533"/>
      <c r="O4" s="533"/>
      <c r="P4" s="539"/>
      <c r="Q4" s="539"/>
      <c r="R4" s="539"/>
      <c r="S4" s="539"/>
      <c r="T4" s="533"/>
      <c r="U4" s="533"/>
      <c r="V4" s="92" t="s">
        <v>61</v>
      </c>
      <c r="W4" s="92" t="s">
        <v>62</v>
      </c>
      <c r="X4" s="92" t="s">
        <v>15</v>
      </c>
      <c r="Y4" s="92" t="s">
        <v>63</v>
      </c>
      <c r="Z4" s="92" t="s">
        <v>60</v>
      </c>
      <c r="AA4" s="92" t="s">
        <v>25</v>
      </c>
      <c r="AB4" s="533"/>
      <c r="AC4" s="539"/>
      <c r="AD4" s="92" t="s">
        <v>16</v>
      </c>
      <c r="AE4" s="92" t="s">
        <v>17</v>
      </c>
      <c r="AF4" s="92" t="s">
        <v>26</v>
      </c>
      <c r="AG4" s="533"/>
      <c r="AH4" s="533"/>
      <c r="AI4" s="533"/>
      <c r="AJ4" s="536"/>
    </row>
    <row r="5" spans="1:37" ht="15.75" thickBot="1" x14ac:dyDescent="0.3">
      <c r="A5" s="1"/>
      <c r="B5" s="94">
        <v>1</v>
      </c>
      <c r="C5" s="95">
        <v>2</v>
      </c>
      <c r="D5" s="95">
        <v>3</v>
      </c>
      <c r="E5" s="95">
        <v>4</v>
      </c>
      <c r="F5" s="95">
        <v>5</v>
      </c>
      <c r="G5" s="95">
        <v>6</v>
      </c>
      <c r="H5" s="95">
        <v>7</v>
      </c>
      <c r="I5" s="95">
        <v>8</v>
      </c>
      <c r="J5" s="95">
        <v>9</v>
      </c>
      <c r="K5" s="95">
        <v>10</v>
      </c>
      <c r="L5" s="95">
        <v>11</v>
      </c>
      <c r="M5" s="95">
        <v>12</v>
      </c>
      <c r="N5" s="95">
        <v>13</v>
      </c>
      <c r="O5" s="95">
        <v>14</v>
      </c>
      <c r="P5" s="95">
        <v>15</v>
      </c>
      <c r="Q5" s="95">
        <v>16</v>
      </c>
      <c r="R5" s="95">
        <v>17</v>
      </c>
      <c r="S5" s="96">
        <v>18</v>
      </c>
      <c r="T5" s="95">
        <v>19</v>
      </c>
      <c r="U5" s="95">
        <v>20</v>
      </c>
      <c r="V5" s="95">
        <v>21</v>
      </c>
      <c r="W5" s="95">
        <v>22</v>
      </c>
      <c r="X5" s="95">
        <v>23</v>
      </c>
      <c r="Y5" s="95">
        <v>24</v>
      </c>
      <c r="Z5" s="95">
        <v>25</v>
      </c>
      <c r="AA5" s="95">
        <v>26</v>
      </c>
      <c r="AB5" s="95">
        <v>27</v>
      </c>
      <c r="AC5" s="95">
        <v>28</v>
      </c>
      <c r="AD5" s="95">
        <v>29</v>
      </c>
      <c r="AE5" s="95">
        <v>30</v>
      </c>
      <c r="AF5" s="95">
        <v>31</v>
      </c>
      <c r="AG5" s="95">
        <v>32</v>
      </c>
      <c r="AH5" s="95">
        <v>33</v>
      </c>
      <c r="AI5" s="95">
        <v>34</v>
      </c>
      <c r="AJ5" s="97">
        <v>35</v>
      </c>
    </row>
    <row r="6" spans="1:37" ht="45.95" customHeight="1" thickBot="1" x14ac:dyDescent="0.3">
      <c r="A6" s="1"/>
      <c r="B6" s="537" t="s">
        <v>235</v>
      </c>
      <c r="C6" s="538" t="s">
        <v>236</v>
      </c>
      <c r="D6" s="538" t="s">
        <v>237</v>
      </c>
      <c r="E6" s="538" t="s">
        <v>238</v>
      </c>
      <c r="F6" s="538" t="s">
        <v>239</v>
      </c>
      <c r="G6" s="538" t="s">
        <v>240</v>
      </c>
      <c r="H6" s="538" t="s">
        <v>83</v>
      </c>
      <c r="I6" s="538" t="s">
        <v>83</v>
      </c>
      <c r="J6" s="98" t="s">
        <v>241</v>
      </c>
      <c r="K6" s="98" t="s">
        <v>242</v>
      </c>
      <c r="L6" s="98" t="s">
        <v>243</v>
      </c>
      <c r="M6" s="98">
        <v>25</v>
      </c>
      <c r="N6" s="538" t="s">
        <v>86</v>
      </c>
      <c r="O6" s="538" t="s">
        <v>105</v>
      </c>
      <c r="P6" s="535" t="s">
        <v>244</v>
      </c>
      <c r="Q6" s="535" t="s">
        <v>245</v>
      </c>
      <c r="R6" s="535" t="s">
        <v>90</v>
      </c>
      <c r="S6" s="535" t="s">
        <v>174</v>
      </c>
      <c r="T6" s="552">
        <f>SUM(V6:AA7)</f>
        <v>841500</v>
      </c>
      <c r="U6" s="552">
        <f>T6</f>
        <v>841500</v>
      </c>
      <c r="V6" s="552">
        <v>495000</v>
      </c>
      <c r="W6" s="552">
        <v>0</v>
      </c>
      <c r="X6" s="552">
        <v>0</v>
      </c>
      <c r="Y6" s="552">
        <v>346500</v>
      </c>
      <c r="Z6" s="552">
        <v>0</v>
      </c>
      <c r="AA6" s="553">
        <v>0</v>
      </c>
      <c r="AB6" s="552">
        <v>148500</v>
      </c>
      <c r="AC6" s="535" t="s">
        <v>92</v>
      </c>
      <c r="AD6" s="549">
        <f>U6</f>
        <v>841500</v>
      </c>
      <c r="AE6" s="549">
        <v>0</v>
      </c>
      <c r="AF6" s="549">
        <v>0</v>
      </c>
      <c r="AG6" s="550"/>
      <c r="AH6" s="551" t="s">
        <v>537</v>
      </c>
      <c r="AI6" s="551" t="s">
        <v>538</v>
      </c>
      <c r="AJ6" s="540">
        <v>45308</v>
      </c>
    </row>
    <row r="7" spans="1:37" ht="50.45" customHeight="1" thickBot="1" x14ac:dyDescent="0.3">
      <c r="A7" s="1"/>
      <c r="B7" s="537"/>
      <c r="C7" s="538"/>
      <c r="D7" s="538"/>
      <c r="E7" s="538"/>
      <c r="F7" s="538"/>
      <c r="G7" s="538"/>
      <c r="H7" s="538"/>
      <c r="I7" s="538"/>
      <c r="J7" s="99" t="s">
        <v>246</v>
      </c>
      <c r="K7" s="99" t="s">
        <v>247</v>
      </c>
      <c r="L7" s="99" t="s">
        <v>248</v>
      </c>
      <c r="M7" s="99">
        <v>25</v>
      </c>
      <c r="N7" s="538"/>
      <c r="O7" s="538"/>
      <c r="P7" s="535"/>
      <c r="Q7" s="535"/>
      <c r="R7" s="535"/>
      <c r="S7" s="535"/>
      <c r="T7" s="538"/>
      <c r="U7" s="538"/>
      <c r="V7" s="552"/>
      <c r="W7" s="552"/>
      <c r="X7" s="552"/>
      <c r="Y7" s="552"/>
      <c r="Z7" s="552"/>
      <c r="AA7" s="553"/>
      <c r="AB7" s="552"/>
      <c r="AC7" s="535"/>
      <c r="AD7" s="535"/>
      <c r="AE7" s="549"/>
      <c r="AF7" s="549"/>
      <c r="AG7" s="550"/>
      <c r="AH7" s="551"/>
      <c r="AI7" s="551"/>
      <c r="AJ7" s="541"/>
    </row>
    <row r="8" spans="1:37" ht="45" customHeight="1" x14ac:dyDescent="0.25">
      <c r="A8" s="1"/>
      <c r="B8" s="542" t="s">
        <v>249</v>
      </c>
      <c r="C8" s="545" t="s">
        <v>250</v>
      </c>
      <c r="D8" s="545" t="s">
        <v>237</v>
      </c>
      <c r="E8" s="545" t="s">
        <v>238</v>
      </c>
      <c r="F8" s="548" t="s">
        <v>252</v>
      </c>
      <c r="G8" s="545" t="s">
        <v>240</v>
      </c>
      <c r="H8" s="548" t="s">
        <v>83</v>
      </c>
      <c r="I8" s="548" t="s">
        <v>83</v>
      </c>
      <c r="J8" s="100" t="s">
        <v>241</v>
      </c>
      <c r="K8" s="100" t="s">
        <v>242</v>
      </c>
      <c r="L8" s="100" t="s">
        <v>243</v>
      </c>
      <c r="M8" s="100">
        <v>30</v>
      </c>
      <c r="N8" s="548" t="s">
        <v>86</v>
      </c>
      <c r="O8" s="548" t="s">
        <v>118</v>
      </c>
      <c r="P8" s="566" t="s">
        <v>244</v>
      </c>
      <c r="Q8" s="566" t="s">
        <v>245</v>
      </c>
      <c r="R8" s="566" t="s">
        <v>90</v>
      </c>
      <c r="S8" s="566" t="s">
        <v>174</v>
      </c>
      <c r="T8" s="567">
        <f>SUM(U8:U11)</f>
        <v>3060000</v>
      </c>
      <c r="U8" s="565">
        <f>SUM(V8:AA9)</f>
        <v>510000</v>
      </c>
      <c r="V8" s="565">
        <v>300000</v>
      </c>
      <c r="W8" s="565">
        <v>0</v>
      </c>
      <c r="X8" s="565">
        <v>0</v>
      </c>
      <c r="Y8" s="565">
        <v>210000</v>
      </c>
      <c r="Z8" s="565">
        <v>0</v>
      </c>
      <c r="AA8" s="564">
        <v>0</v>
      </c>
      <c r="AB8" s="565">
        <v>90000</v>
      </c>
      <c r="AC8" s="566" t="s">
        <v>92</v>
      </c>
      <c r="AD8" s="564">
        <f>U8</f>
        <v>510000</v>
      </c>
      <c r="AE8" s="564">
        <v>0</v>
      </c>
      <c r="AF8" s="564">
        <v>0</v>
      </c>
      <c r="AG8" s="554"/>
      <c r="AH8" s="556" t="s">
        <v>354</v>
      </c>
      <c r="AI8" s="556" t="s">
        <v>355</v>
      </c>
      <c r="AJ8" s="559">
        <v>45454</v>
      </c>
      <c r="AK8" s="562"/>
    </row>
    <row r="9" spans="1:37" ht="45" customHeight="1" x14ac:dyDescent="0.25">
      <c r="A9" s="1"/>
      <c r="B9" s="543"/>
      <c r="C9" s="546"/>
      <c r="D9" s="546"/>
      <c r="E9" s="546"/>
      <c r="F9" s="548"/>
      <c r="G9" s="546"/>
      <c r="H9" s="548"/>
      <c r="I9" s="548"/>
      <c r="J9" s="100" t="s">
        <v>246</v>
      </c>
      <c r="K9" s="100" t="s">
        <v>247</v>
      </c>
      <c r="L9" s="100" t="s">
        <v>248</v>
      </c>
      <c r="M9" s="100">
        <v>30</v>
      </c>
      <c r="N9" s="548"/>
      <c r="O9" s="548"/>
      <c r="P9" s="566"/>
      <c r="Q9" s="566"/>
      <c r="R9" s="566"/>
      <c r="S9" s="566"/>
      <c r="T9" s="546"/>
      <c r="U9" s="548"/>
      <c r="V9" s="565"/>
      <c r="W9" s="565"/>
      <c r="X9" s="565"/>
      <c r="Y9" s="565"/>
      <c r="Z9" s="565"/>
      <c r="AA9" s="564"/>
      <c r="AB9" s="565"/>
      <c r="AC9" s="566"/>
      <c r="AD9" s="566"/>
      <c r="AE9" s="564"/>
      <c r="AF9" s="564"/>
      <c r="AG9" s="555"/>
      <c r="AH9" s="557"/>
      <c r="AI9" s="557"/>
      <c r="AJ9" s="560"/>
      <c r="AK9" s="562"/>
    </row>
    <row r="10" spans="1:37" ht="38.1" customHeight="1" x14ac:dyDescent="0.25">
      <c r="A10" s="1"/>
      <c r="B10" s="543"/>
      <c r="C10" s="546"/>
      <c r="D10" s="546"/>
      <c r="E10" s="546"/>
      <c r="F10" s="548" t="s">
        <v>257</v>
      </c>
      <c r="G10" s="546"/>
      <c r="H10" s="548" t="s">
        <v>83</v>
      </c>
      <c r="I10" s="548" t="s">
        <v>83</v>
      </c>
      <c r="J10" s="100" t="s">
        <v>241</v>
      </c>
      <c r="K10" s="100" t="s">
        <v>242</v>
      </c>
      <c r="L10" s="100" t="s">
        <v>243</v>
      </c>
      <c r="M10" s="100">
        <v>100</v>
      </c>
      <c r="N10" s="548" t="s">
        <v>86</v>
      </c>
      <c r="O10" s="548" t="s">
        <v>123</v>
      </c>
      <c r="P10" s="566" t="s">
        <v>244</v>
      </c>
      <c r="Q10" s="566" t="s">
        <v>245</v>
      </c>
      <c r="R10" s="566" t="s">
        <v>90</v>
      </c>
      <c r="S10" s="566" t="s">
        <v>174</v>
      </c>
      <c r="T10" s="546"/>
      <c r="U10" s="565">
        <f>SUM(V10:AA11)</f>
        <v>2550000</v>
      </c>
      <c r="V10" s="565">
        <v>1500000</v>
      </c>
      <c r="W10" s="565">
        <v>0</v>
      </c>
      <c r="X10" s="565">
        <v>0</v>
      </c>
      <c r="Y10" s="565">
        <v>1050000</v>
      </c>
      <c r="Z10" s="565">
        <v>0</v>
      </c>
      <c r="AA10" s="564">
        <v>0</v>
      </c>
      <c r="AB10" s="565">
        <v>450000</v>
      </c>
      <c r="AC10" s="566" t="s">
        <v>92</v>
      </c>
      <c r="AD10" s="564">
        <f>U10</f>
        <v>2550000</v>
      </c>
      <c r="AE10" s="564">
        <v>0</v>
      </c>
      <c r="AF10" s="564">
        <v>0</v>
      </c>
      <c r="AG10" s="569"/>
      <c r="AH10" s="557"/>
      <c r="AI10" s="557"/>
      <c r="AJ10" s="560"/>
      <c r="AK10" s="571"/>
    </row>
    <row r="11" spans="1:37" ht="39.6" customHeight="1" thickBot="1" x14ac:dyDescent="0.3">
      <c r="A11" s="1"/>
      <c r="B11" s="544"/>
      <c r="C11" s="547"/>
      <c r="D11" s="547"/>
      <c r="E11" s="547"/>
      <c r="F11" s="563"/>
      <c r="G11" s="547"/>
      <c r="H11" s="563"/>
      <c r="I11" s="563"/>
      <c r="J11" s="101" t="s">
        <v>246</v>
      </c>
      <c r="K11" s="101" t="s">
        <v>247</v>
      </c>
      <c r="L11" s="101" t="s">
        <v>248</v>
      </c>
      <c r="M11" s="101">
        <v>100</v>
      </c>
      <c r="N11" s="563"/>
      <c r="O11" s="563"/>
      <c r="P11" s="568"/>
      <c r="Q11" s="568"/>
      <c r="R11" s="568"/>
      <c r="S11" s="568"/>
      <c r="T11" s="547"/>
      <c r="U11" s="563"/>
      <c r="V11" s="576"/>
      <c r="W11" s="576"/>
      <c r="X11" s="576"/>
      <c r="Y11" s="576"/>
      <c r="Z11" s="576"/>
      <c r="AA11" s="575"/>
      <c r="AB11" s="576"/>
      <c r="AC11" s="568"/>
      <c r="AD11" s="568"/>
      <c r="AE11" s="575"/>
      <c r="AF11" s="575"/>
      <c r="AG11" s="570"/>
      <c r="AH11" s="558"/>
      <c r="AI11" s="558"/>
      <c r="AJ11" s="561"/>
      <c r="AK11" s="571"/>
    </row>
    <row r="12" spans="1:37" ht="52.5" customHeight="1" x14ac:dyDescent="0.25">
      <c r="A12" s="1"/>
      <c r="B12" s="572" t="s">
        <v>254</v>
      </c>
      <c r="C12" s="574" t="s">
        <v>255</v>
      </c>
      <c r="D12" s="574" t="s">
        <v>237</v>
      </c>
      <c r="E12" s="574" t="s">
        <v>238</v>
      </c>
      <c r="F12" s="574" t="s">
        <v>356</v>
      </c>
      <c r="G12" s="574" t="s">
        <v>240</v>
      </c>
      <c r="H12" s="574" t="s">
        <v>83</v>
      </c>
      <c r="I12" s="574" t="s">
        <v>83</v>
      </c>
      <c r="J12" s="98" t="s">
        <v>241</v>
      </c>
      <c r="K12" s="98" t="s">
        <v>242</v>
      </c>
      <c r="L12" s="98" t="s">
        <v>243</v>
      </c>
      <c r="M12" s="98">
        <v>26</v>
      </c>
      <c r="N12" s="574" t="s">
        <v>86</v>
      </c>
      <c r="O12" s="574" t="s">
        <v>102</v>
      </c>
      <c r="P12" s="584" t="s">
        <v>244</v>
      </c>
      <c r="Q12" s="584" t="s">
        <v>245</v>
      </c>
      <c r="R12" s="584" t="s">
        <v>90</v>
      </c>
      <c r="S12" s="584" t="s">
        <v>174</v>
      </c>
      <c r="T12" s="583">
        <f>U12</f>
        <v>3865150.6</v>
      </c>
      <c r="U12" s="583">
        <f>SUM(V12:AA13)</f>
        <v>3865150.6</v>
      </c>
      <c r="V12" s="583">
        <v>2273618</v>
      </c>
      <c r="W12" s="583">
        <v>0</v>
      </c>
      <c r="X12" s="583">
        <v>0</v>
      </c>
      <c r="Y12" s="583">
        <v>1591532.6</v>
      </c>
      <c r="Z12" s="583">
        <v>0</v>
      </c>
      <c r="AA12" s="583">
        <v>0</v>
      </c>
      <c r="AB12" s="583">
        <v>682085.4</v>
      </c>
      <c r="AC12" s="574" t="s">
        <v>92</v>
      </c>
      <c r="AD12" s="583">
        <f>U12</f>
        <v>3865150.6</v>
      </c>
      <c r="AE12" s="577">
        <v>0</v>
      </c>
      <c r="AF12" s="577">
        <v>0</v>
      </c>
      <c r="AG12" s="578"/>
      <c r="AH12" s="579" t="s">
        <v>532</v>
      </c>
      <c r="AI12" s="579" t="s">
        <v>357</v>
      </c>
      <c r="AJ12" s="581"/>
    </row>
    <row r="13" spans="1:37" ht="52.5" customHeight="1" thickBot="1" x14ac:dyDescent="0.3">
      <c r="A13" s="1"/>
      <c r="B13" s="573"/>
      <c r="C13" s="563"/>
      <c r="D13" s="563"/>
      <c r="E13" s="563"/>
      <c r="F13" s="563"/>
      <c r="G13" s="563"/>
      <c r="H13" s="563"/>
      <c r="I13" s="563"/>
      <c r="J13" s="101" t="s">
        <v>246</v>
      </c>
      <c r="K13" s="101" t="s">
        <v>247</v>
      </c>
      <c r="L13" s="101" t="s">
        <v>248</v>
      </c>
      <c r="M13" s="101">
        <v>26</v>
      </c>
      <c r="N13" s="563"/>
      <c r="O13" s="563"/>
      <c r="P13" s="568"/>
      <c r="Q13" s="568"/>
      <c r="R13" s="568"/>
      <c r="S13" s="568"/>
      <c r="T13" s="563"/>
      <c r="U13" s="563"/>
      <c r="V13" s="576"/>
      <c r="W13" s="576"/>
      <c r="X13" s="576"/>
      <c r="Y13" s="576"/>
      <c r="Z13" s="576"/>
      <c r="AA13" s="576"/>
      <c r="AB13" s="576"/>
      <c r="AC13" s="563"/>
      <c r="AD13" s="563"/>
      <c r="AE13" s="575"/>
      <c r="AF13" s="575"/>
      <c r="AG13" s="570"/>
      <c r="AH13" s="580"/>
      <c r="AI13" s="580"/>
      <c r="AJ13" s="582"/>
    </row>
    <row r="14" spans="1:37" ht="52.5" customHeight="1" x14ac:dyDescent="0.25">
      <c r="A14" s="1"/>
      <c r="B14" s="572" t="s">
        <v>258</v>
      </c>
      <c r="C14" s="574" t="s">
        <v>259</v>
      </c>
      <c r="D14" s="574" t="s">
        <v>237</v>
      </c>
      <c r="E14" s="574" t="s">
        <v>238</v>
      </c>
      <c r="F14" s="574" t="s">
        <v>251</v>
      </c>
      <c r="G14" s="574" t="s">
        <v>240</v>
      </c>
      <c r="H14" s="574" t="s">
        <v>83</v>
      </c>
      <c r="I14" s="574" t="s">
        <v>83</v>
      </c>
      <c r="J14" s="98" t="s">
        <v>241</v>
      </c>
      <c r="K14" s="98" t="s">
        <v>242</v>
      </c>
      <c r="L14" s="98" t="s">
        <v>243</v>
      </c>
      <c r="M14" s="98">
        <v>25</v>
      </c>
      <c r="N14" s="574" t="s">
        <v>86</v>
      </c>
      <c r="O14" s="574" t="s">
        <v>114</v>
      </c>
      <c r="P14" s="574" t="s">
        <v>244</v>
      </c>
      <c r="Q14" s="574" t="s">
        <v>245</v>
      </c>
      <c r="R14" s="574" t="s">
        <v>90</v>
      </c>
      <c r="S14" s="574" t="s">
        <v>174</v>
      </c>
      <c r="T14" s="583">
        <f>U14</f>
        <v>1700000</v>
      </c>
      <c r="U14" s="583">
        <f>SUM(V14:AA15)</f>
        <v>1700000</v>
      </c>
      <c r="V14" s="583">
        <v>1000000</v>
      </c>
      <c r="W14" s="583">
        <v>0</v>
      </c>
      <c r="X14" s="583">
        <v>0</v>
      </c>
      <c r="Y14" s="583">
        <v>700000</v>
      </c>
      <c r="Z14" s="583">
        <v>0</v>
      </c>
      <c r="AA14" s="583">
        <v>0</v>
      </c>
      <c r="AB14" s="583">
        <v>300000</v>
      </c>
      <c r="AC14" s="574" t="s">
        <v>92</v>
      </c>
      <c r="AD14" s="583">
        <f>U14</f>
        <v>1700000</v>
      </c>
      <c r="AE14" s="583">
        <v>0</v>
      </c>
      <c r="AF14" s="583">
        <v>0</v>
      </c>
      <c r="AG14" s="587"/>
      <c r="AH14" s="579" t="s">
        <v>357</v>
      </c>
      <c r="AI14" s="579" t="s">
        <v>358</v>
      </c>
      <c r="AJ14" s="585"/>
    </row>
    <row r="15" spans="1:37" ht="52.5" customHeight="1" thickBot="1" x14ac:dyDescent="0.3">
      <c r="A15" s="1"/>
      <c r="B15" s="573"/>
      <c r="C15" s="563"/>
      <c r="D15" s="563"/>
      <c r="E15" s="563"/>
      <c r="F15" s="563"/>
      <c r="G15" s="563"/>
      <c r="H15" s="563"/>
      <c r="I15" s="563"/>
      <c r="J15" s="101" t="s">
        <v>246</v>
      </c>
      <c r="K15" s="101" t="s">
        <v>247</v>
      </c>
      <c r="L15" s="101" t="s">
        <v>248</v>
      </c>
      <c r="M15" s="101">
        <v>25</v>
      </c>
      <c r="N15" s="563"/>
      <c r="O15" s="563"/>
      <c r="P15" s="563"/>
      <c r="Q15" s="563"/>
      <c r="R15" s="563"/>
      <c r="S15" s="563"/>
      <c r="T15" s="563"/>
      <c r="U15" s="563"/>
      <c r="V15" s="576"/>
      <c r="W15" s="576"/>
      <c r="X15" s="576"/>
      <c r="Y15" s="576"/>
      <c r="Z15" s="576"/>
      <c r="AA15" s="576"/>
      <c r="AB15" s="576"/>
      <c r="AC15" s="563"/>
      <c r="AD15" s="563"/>
      <c r="AE15" s="576"/>
      <c r="AF15" s="576"/>
      <c r="AG15" s="588"/>
      <c r="AH15" s="580"/>
      <c r="AI15" s="580"/>
      <c r="AJ15" s="586"/>
    </row>
    <row r="16" spans="1:37" ht="52.5" customHeight="1" thickBot="1" x14ac:dyDescent="0.3">
      <c r="A16" s="1"/>
      <c r="B16" s="537" t="s">
        <v>539</v>
      </c>
      <c r="C16" s="538" t="s">
        <v>540</v>
      </c>
      <c r="D16" s="538" t="s">
        <v>237</v>
      </c>
      <c r="E16" s="538" t="s">
        <v>238</v>
      </c>
      <c r="F16" s="538" t="s">
        <v>253</v>
      </c>
      <c r="G16" s="538" t="s">
        <v>240</v>
      </c>
      <c r="H16" s="538" t="s">
        <v>83</v>
      </c>
      <c r="I16" s="538" t="s">
        <v>83</v>
      </c>
      <c r="J16" s="98" t="s">
        <v>241</v>
      </c>
      <c r="K16" s="98" t="s">
        <v>242</v>
      </c>
      <c r="L16" s="98" t="s">
        <v>243</v>
      </c>
      <c r="M16" s="98">
        <v>67</v>
      </c>
      <c r="N16" s="538" t="s">
        <v>86</v>
      </c>
      <c r="O16" s="538" t="s">
        <v>111</v>
      </c>
      <c r="P16" s="538" t="s">
        <v>244</v>
      </c>
      <c r="Q16" s="538" t="s">
        <v>245</v>
      </c>
      <c r="R16" s="538" t="s">
        <v>90</v>
      </c>
      <c r="S16" s="538" t="s">
        <v>174</v>
      </c>
      <c r="T16" s="552">
        <f>U16</f>
        <v>2550000</v>
      </c>
      <c r="U16" s="552">
        <f>SUM(V16:AA17)</f>
        <v>2550000</v>
      </c>
      <c r="V16" s="552">
        <v>1500000</v>
      </c>
      <c r="W16" s="552">
        <v>0</v>
      </c>
      <c r="X16" s="552">
        <v>0</v>
      </c>
      <c r="Y16" s="552">
        <v>1050000</v>
      </c>
      <c r="Z16" s="552">
        <v>0</v>
      </c>
      <c r="AA16" s="552">
        <v>0</v>
      </c>
      <c r="AB16" s="552">
        <v>450000</v>
      </c>
      <c r="AC16" s="538" t="s">
        <v>92</v>
      </c>
      <c r="AD16" s="552">
        <f>U16</f>
        <v>2550000</v>
      </c>
      <c r="AE16" s="552">
        <v>0</v>
      </c>
      <c r="AF16" s="552">
        <v>0</v>
      </c>
      <c r="AG16" s="589"/>
      <c r="AH16" s="551" t="s">
        <v>532</v>
      </c>
      <c r="AI16" s="551" t="s">
        <v>357</v>
      </c>
      <c r="AJ16" s="590"/>
    </row>
    <row r="17" spans="1:36" ht="52.5" customHeight="1" thickBot="1" x14ac:dyDescent="0.3">
      <c r="A17" s="1"/>
      <c r="B17" s="537"/>
      <c r="C17" s="538"/>
      <c r="D17" s="538"/>
      <c r="E17" s="538"/>
      <c r="F17" s="538"/>
      <c r="G17" s="538"/>
      <c r="H17" s="538"/>
      <c r="I17" s="538"/>
      <c r="J17" s="101" t="s">
        <v>246</v>
      </c>
      <c r="K17" s="101" t="s">
        <v>247</v>
      </c>
      <c r="L17" s="101" t="s">
        <v>248</v>
      </c>
      <c r="M17" s="101">
        <v>67</v>
      </c>
      <c r="N17" s="538"/>
      <c r="O17" s="538"/>
      <c r="P17" s="538"/>
      <c r="Q17" s="538"/>
      <c r="R17" s="538"/>
      <c r="S17" s="538"/>
      <c r="T17" s="538"/>
      <c r="U17" s="538"/>
      <c r="V17" s="552"/>
      <c r="W17" s="552"/>
      <c r="X17" s="552"/>
      <c r="Y17" s="552"/>
      <c r="Z17" s="552"/>
      <c r="AA17" s="552"/>
      <c r="AB17" s="552"/>
      <c r="AC17" s="538"/>
      <c r="AD17" s="538"/>
      <c r="AE17" s="552"/>
      <c r="AF17" s="552"/>
      <c r="AG17" s="589"/>
      <c r="AH17" s="551"/>
      <c r="AI17" s="551"/>
      <c r="AJ17" s="590"/>
    </row>
    <row r="18" spans="1:36" ht="52.5" customHeight="1" thickBot="1" x14ac:dyDescent="0.3">
      <c r="A18" s="1"/>
      <c r="B18" s="537" t="s">
        <v>541</v>
      </c>
      <c r="C18" s="538" t="s">
        <v>542</v>
      </c>
      <c r="D18" s="538" t="s">
        <v>237</v>
      </c>
      <c r="E18" s="538" t="s">
        <v>238</v>
      </c>
      <c r="F18" s="538" t="s">
        <v>256</v>
      </c>
      <c r="G18" s="538" t="s">
        <v>240</v>
      </c>
      <c r="H18" s="538" t="s">
        <v>83</v>
      </c>
      <c r="I18" s="538" t="s">
        <v>83</v>
      </c>
      <c r="J18" s="98" t="s">
        <v>241</v>
      </c>
      <c r="K18" s="98" t="s">
        <v>242</v>
      </c>
      <c r="L18" s="98" t="s">
        <v>243</v>
      </c>
      <c r="M18" s="98">
        <v>50</v>
      </c>
      <c r="N18" s="538" t="s">
        <v>86</v>
      </c>
      <c r="O18" s="538" t="s">
        <v>121</v>
      </c>
      <c r="P18" s="538" t="s">
        <v>244</v>
      </c>
      <c r="Q18" s="538" t="s">
        <v>245</v>
      </c>
      <c r="R18" s="538" t="s">
        <v>90</v>
      </c>
      <c r="S18" s="538" t="s">
        <v>174</v>
      </c>
      <c r="T18" s="552">
        <f>U18</f>
        <v>3938855.8</v>
      </c>
      <c r="U18" s="552">
        <f>SUM(V18:AA19)</f>
        <v>3938855.8</v>
      </c>
      <c r="V18" s="552">
        <v>2316974</v>
      </c>
      <c r="W18" s="552">
        <v>0</v>
      </c>
      <c r="X18" s="552">
        <v>0</v>
      </c>
      <c r="Y18" s="552">
        <v>1621881.8</v>
      </c>
      <c r="Z18" s="552">
        <v>0</v>
      </c>
      <c r="AA18" s="552">
        <v>0</v>
      </c>
      <c r="AB18" s="552">
        <v>695092.2</v>
      </c>
      <c r="AC18" s="538" t="s">
        <v>92</v>
      </c>
      <c r="AD18" s="552">
        <f>U18</f>
        <v>3938855.8</v>
      </c>
      <c r="AE18" s="552">
        <v>0</v>
      </c>
      <c r="AF18" s="552">
        <v>0</v>
      </c>
      <c r="AG18" s="589"/>
      <c r="AH18" s="551" t="s">
        <v>543</v>
      </c>
      <c r="AI18" s="551" t="s">
        <v>544</v>
      </c>
      <c r="AJ18" s="590"/>
    </row>
    <row r="19" spans="1:36" ht="52.5" customHeight="1" thickBot="1" x14ac:dyDescent="0.3">
      <c r="A19" s="1"/>
      <c r="B19" s="537"/>
      <c r="C19" s="538"/>
      <c r="D19" s="538"/>
      <c r="E19" s="538"/>
      <c r="F19" s="538"/>
      <c r="G19" s="538"/>
      <c r="H19" s="538"/>
      <c r="I19" s="538"/>
      <c r="J19" s="101" t="s">
        <v>246</v>
      </c>
      <c r="K19" s="101" t="s">
        <v>247</v>
      </c>
      <c r="L19" s="101" t="s">
        <v>248</v>
      </c>
      <c r="M19" s="101">
        <v>50</v>
      </c>
      <c r="N19" s="538"/>
      <c r="O19" s="538"/>
      <c r="P19" s="538"/>
      <c r="Q19" s="538"/>
      <c r="R19" s="538"/>
      <c r="S19" s="538"/>
      <c r="T19" s="538"/>
      <c r="U19" s="538"/>
      <c r="V19" s="552"/>
      <c r="W19" s="552"/>
      <c r="X19" s="552"/>
      <c r="Y19" s="552"/>
      <c r="Z19" s="552"/>
      <c r="AA19" s="552"/>
      <c r="AB19" s="552"/>
      <c r="AC19" s="538"/>
      <c r="AD19" s="538"/>
      <c r="AE19" s="552"/>
      <c r="AF19" s="552"/>
      <c r="AG19" s="589"/>
      <c r="AH19" s="551"/>
      <c r="AI19" s="551"/>
      <c r="AJ19" s="590"/>
    </row>
    <row r="20" spans="1:36" ht="57.6" customHeight="1" x14ac:dyDescent="0.25">
      <c r="A20" s="1"/>
      <c r="B20" s="572" t="s">
        <v>545</v>
      </c>
      <c r="C20" s="574" t="s">
        <v>546</v>
      </c>
      <c r="D20" s="574" t="s">
        <v>547</v>
      </c>
      <c r="E20" s="574" t="s">
        <v>238</v>
      </c>
      <c r="F20" s="574" t="s">
        <v>548</v>
      </c>
      <c r="G20" s="574" t="s">
        <v>240</v>
      </c>
      <c r="H20" s="574" t="s">
        <v>83</v>
      </c>
      <c r="I20" s="574" t="s">
        <v>83</v>
      </c>
      <c r="J20" s="183" t="s">
        <v>549</v>
      </c>
      <c r="K20" s="183" t="s">
        <v>550</v>
      </c>
      <c r="L20" s="183" t="s">
        <v>97</v>
      </c>
      <c r="M20" s="98">
        <v>46</v>
      </c>
      <c r="N20" s="574" t="s">
        <v>86</v>
      </c>
      <c r="O20" s="574" t="s">
        <v>87</v>
      </c>
      <c r="P20" s="574" t="s">
        <v>244</v>
      </c>
      <c r="Q20" s="574" t="s">
        <v>245</v>
      </c>
      <c r="R20" s="574" t="s">
        <v>90</v>
      </c>
      <c r="S20" s="574" t="s">
        <v>174</v>
      </c>
      <c r="T20" s="583">
        <f>U20</f>
        <v>3818743.5</v>
      </c>
      <c r="U20" s="583">
        <f>SUM(V20:AA21)</f>
        <v>3818743.5</v>
      </c>
      <c r="V20" s="583">
        <v>2545829</v>
      </c>
      <c r="W20" s="583">
        <v>0</v>
      </c>
      <c r="X20" s="583">
        <v>0</v>
      </c>
      <c r="Y20" s="583">
        <v>1272914.5</v>
      </c>
      <c r="Z20" s="583">
        <v>0</v>
      </c>
      <c r="AA20" s="583">
        <v>0</v>
      </c>
      <c r="AB20" s="583">
        <v>1272914.5</v>
      </c>
      <c r="AC20" s="574" t="s">
        <v>92</v>
      </c>
      <c r="AD20" s="583">
        <f>U20</f>
        <v>3818743.5</v>
      </c>
      <c r="AE20" s="583">
        <v>0</v>
      </c>
      <c r="AF20" s="583">
        <v>0</v>
      </c>
      <c r="AG20" s="587"/>
      <c r="AH20" s="579" t="s">
        <v>355</v>
      </c>
      <c r="AI20" s="579" t="s">
        <v>551</v>
      </c>
      <c r="AJ20" s="591">
        <v>45513</v>
      </c>
    </row>
    <row r="21" spans="1:36" ht="60.95" customHeight="1" thickBot="1" x14ac:dyDescent="0.3">
      <c r="A21" s="1"/>
      <c r="B21" s="573"/>
      <c r="C21" s="563"/>
      <c r="D21" s="563"/>
      <c r="E21" s="563"/>
      <c r="F21" s="563"/>
      <c r="G21" s="563"/>
      <c r="H21" s="563"/>
      <c r="I21" s="563"/>
      <c r="J21" s="184" t="s">
        <v>552</v>
      </c>
      <c r="K21" s="184" t="s">
        <v>553</v>
      </c>
      <c r="L21" s="184" t="s">
        <v>554</v>
      </c>
      <c r="M21" s="101">
        <v>46</v>
      </c>
      <c r="N21" s="563"/>
      <c r="O21" s="563"/>
      <c r="P21" s="563"/>
      <c r="Q21" s="563"/>
      <c r="R21" s="563"/>
      <c r="S21" s="563"/>
      <c r="T21" s="563"/>
      <c r="U21" s="563"/>
      <c r="V21" s="576"/>
      <c r="W21" s="576"/>
      <c r="X21" s="576"/>
      <c r="Y21" s="576"/>
      <c r="Z21" s="576"/>
      <c r="AA21" s="576"/>
      <c r="AB21" s="576"/>
      <c r="AC21" s="563"/>
      <c r="AD21" s="563"/>
      <c r="AE21" s="576"/>
      <c r="AF21" s="576"/>
      <c r="AG21" s="588"/>
      <c r="AH21" s="580"/>
      <c r="AI21" s="580"/>
      <c r="AJ21" s="592"/>
    </row>
    <row r="22" spans="1:36" ht="60.95" customHeight="1" thickBot="1" x14ac:dyDescent="0.3">
      <c r="A22" s="1"/>
      <c r="B22" s="572" t="s">
        <v>555</v>
      </c>
      <c r="C22" s="574" t="s">
        <v>556</v>
      </c>
      <c r="D22" s="574" t="s">
        <v>547</v>
      </c>
      <c r="E22" s="574" t="s">
        <v>238</v>
      </c>
      <c r="F22" s="574" t="s">
        <v>557</v>
      </c>
      <c r="G22" s="574" t="s">
        <v>240</v>
      </c>
      <c r="H22" s="574" t="s">
        <v>83</v>
      </c>
      <c r="I22" s="574" t="s">
        <v>83</v>
      </c>
      <c r="J22" s="183" t="s">
        <v>549</v>
      </c>
      <c r="K22" s="183" t="s">
        <v>550</v>
      </c>
      <c r="L22" s="183" t="s">
        <v>97</v>
      </c>
      <c r="M22" s="98">
        <v>20</v>
      </c>
      <c r="N22" s="538" t="s">
        <v>86</v>
      </c>
      <c r="O22" s="538" t="s">
        <v>105</v>
      </c>
      <c r="P22" s="535" t="s">
        <v>244</v>
      </c>
      <c r="Q22" s="535" t="s">
        <v>245</v>
      </c>
      <c r="R22" s="535" t="s">
        <v>90</v>
      </c>
      <c r="S22" s="535" t="s">
        <v>174</v>
      </c>
      <c r="T22" s="583">
        <f>SUM(U22:U25)</f>
        <v>1168750</v>
      </c>
      <c r="U22" s="583">
        <f>SUM(V22:AA23)</f>
        <v>841500</v>
      </c>
      <c r="V22" s="583">
        <v>495000</v>
      </c>
      <c r="W22" s="583">
        <v>0</v>
      </c>
      <c r="X22" s="583">
        <v>0</v>
      </c>
      <c r="Y22" s="583">
        <v>346500</v>
      </c>
      <c r="Z22" s="583">
        <v>0</v>
      </c>
      <c r="AA22" s="583">
        <v>0</v>
      </c>
      <c r="AB22" s="583">
        <v>148500</v>
      </c>
      <c r="AC22" s="574" t="s">
        <v>92</v>
      </c>
      <c r="AD22" s="583">
        <f>U22</f>
        <v>841500</v>
      </c>
      <c r="AE22" s="583">
        <v>0</v>
      </c>
      <c r="AF22" s="583">
        <v>0</v>
      </c>
      <c r="AG22" s="587"/>
      <c r="AH22" s="579" t="s">
        <v>361</v>
      </c>
      <c r="AI22" s="579" t="s">
        <v>362</v>
      </c>
      <c r="AJ22" s="595" t="s">
        <v>762</v>
      </c>
    </row>
    <row r="23" spans="1:36" ht="59.1" customHeight="1" x14ac:dyDescent="0.25">
      <c r="A23" s="1"/>
      <c r="B23" s="593"/>
      <c r="C23" s="548"/>
      <c r="D23" s="548"/>
      <c r="E23" s="548"/>
      <c r="F23" s="548"/>
      <c r="G23" s="548"/>
      <c r="H23" s="548"/>
      <c r="I23" s="548"/>
      <c r="J23" s="185" t="s">
        <v>552</v>
      </c>
      <c r="K23" s="185" t="s">
        <v>553</v>
      </c>
      <c r="L23" s="185" t="s">
        <v>554</v>
      </c>
      <c r="M23" s="100">
        <v>20</v>
      </c>
      <c r="N23" s="545"/>
      <c r="O23" s="545"/>
      <c r="P23" s="600"/>
      <c r="Q23" s="600"/>
      <c r="R23" s="600"/>
      <c r="S23" s="600"/>
      <c r="T23" s="548"/>
      <c r="U23" s="597"/>
      <c r="V23" s="598"/>
      <c r="W23" s="598"/>
      <c r="X23" s="598"/>
      <c r="Y23" s="598"/>
      <c r="Z23" s="598"/>
      <c r="AA23" s="598"/>
      <c r="AB23" s="598"/>
      <c r="AC23" s="597"/>
      <c r="AD23" s="597"/>
      <c r="AE23" s="598"/>
      <c r="AF23" s="598"/>
      <c r="AG23" s="599"/>
      <c r="AH23" s="594"/>
      <c r="AI23" s="594"/>
      <c r="AJ23" s="596"/>
    </row>
    <row r="24" spans="1:36" ht="54.95" customHeight="1" thickBot="1" x14ac:dyDescent="0.3">
      <c r="A24" s="1"/>
      <c r="B24" s="593"/>
      <c r="C24" s="548"/>
      <c r="D24" s="548"/>
      <c r="E24" s="548"/>
      <c r="F24" s="548" t="s">
        <v>558</v>
      </c>
      <c r="G24" s="548"/>
      <c r="H24" s="548" t="s">
        <v>83</v>
      </c>
      <c r="I24" s="548" t="s">
        <v>83</v>
      </c>
      <c r="J24" s="186" t="s">
        <v>549</v>
      </c>
      <c r="K24" s="186" t="s">
        <v>550</v>
      </c>
      <c r="L24" s="186" t="s">
        <v>97</v>
      </c>
      <c r="M24" s="100">
        <v>11</v>
      </c>
      <c r="N24" s="563" t="s">
        <v>86</v>
      </c>
      <c r="O24" s="563" t="s">
        <v>105</v>
      </c>
      <c r="P24" s="568" t="s">
        <v>244</v>
      </c>
      <c r="Q24" s="568" t="s">
        <v>245</v>
      </c>
      <c r="R24" s="568" t="s">
        <v>90</v>
      </c>
      <c r="S24" s="568" t="s">
        <v>174</v>
      </c>
      <c r="T24" s="548"/>
      <c r="U24" s="565">
        <f>SUM(V24:AA25)</f>
        <v>327250</v>
      </c>
      <c r="V24" s="565">
        <v>192500</v>
      </c>
      <c r="W24" s="565">
        <v>0</v>
      </c>
      <c r="X24" s="565">
        <v>0</v>
      </c>
      <c r="Y24" s="565">
        <v>134750</v>
      </c>
      <c r="Z24" s="565">
        <v>0</v>
      </c>
      <c r="AA24" s="565">
        <v>0</v>
      </c>
      <c r="AB24" s="565">
        <v>57750</v>
      </c>
      <c r="AC24" s="548" t="s">
        <v>92</v>
      </c>
      <c r="AD24" s="565">
        <f>U24</f>
        <v>327250</v>
      </c>
      <c r="AE24" s="565">
        <v>0</v>
      </c>
      <c r="AF24" s="565">
        <v>0</v>
      </c>
      <c r="AG24" s="601"/>
      <c r="AH24" s="594"/>
      <c r="AI24" s="594"/>
      <c r="AJ24" s="596"/>
    </row>
    <row r="25" spans="1:36" ht="62.45" customHeight="1" thickBot="1" x14ac:dyDescent="0.3">
      <c r="A25" s="1"/>
      <c r="B25" s="573"/>
      <c r="C25" s="563"/>
      <c r="D25" s="563"/>
      <c r="E25" s="563"/>
      <c r="F25" s="563"/>
      <c r="G25" s="563"/>
      <c r="H25" s="563"/>
      <c r="I25" s="563"/>
      <c r="J25" s="184" t="s">
        <v>552</v>
      </c>
      <c r="K25" s="184" t="s">
        <v>553</v>
      </c>
      <c r="L25" s="184" t="s">
        <v>554</v>
      </c>
      <c r="M25" s="101">
        <v>11</v>
      </c>
      <c r="N25" s="538"/>
      <c r="O25" s="538"/>
      <c r="P25" s="535"/>
      <c r="Q25" s="535"/>
      <c r="R25" s="535"/>
      <c r="S25" s="535"/>
      <c r="T25" s="563"/>
      <c r="U25" s="563"/>
      <c r="V25" s="576"/>
      <c r="W25" s="576"/>
      <c r="X25" s="576"/>
      <c r="Y25" s="576"/>
      <c r="Z25" s="576"/>
      <c r="AA25" s="576"/>
      <c r="AB25" s="576"/>
      <c r="AC25" s="563"/>
      <c r="AD25" s="563"/>
      <c r="AE25" s="576"/>
      <c r="AF25" s="576"/>
      <c r="AG25" s="588"/>
      <c r="AH25" s="580"/>
      <c r="AI25" s="580"/>
      <c r="AJ25" s="592"/>
    </row>
    <row r="26" spans="1:36" ht="60.95" customHeight="1" x14ac:dyDescent="0.25">
      <c r="A26" s="1"/>
      <c r="B26" s="572" t="s">
        <v>559</v>
      </c>
      <c r="C26" s="574" t="s">
        <v>560</v>
      </c>
      <c r="D26" s="574" t="s">
        <v>547</v>
      </c>
      <c r="E26" s="574" t="s">
        <v>238</v>
      </c>
      <c r="F26" s="574" t="s">
        <v>561</v>
      </c>
      <c r="G26" s="574" t="s">
        <v>240</v>
      </c>
      <c r="H26" s="574" t="s">
        <v>83</v>
      </c>
      <c r="I26" s="574" t="s">
        <v>83</v>
      </c>
      <c r="J26" s="186" t="s">
        <v>549</v>
      </c>
      <c r="K26" s="186" t="s">
        <v>550</v>
      </c>
      <c r="L26" s="186" t="s">
        <v>97</v>
      </c>
      <c r="M26" s="98">
        <v>10</v>
      </c>
      <c r="N26" s="574" t="s">
        <v>86</v>
      </c>
      <c r="O26" s="574" t="s">
        <v>102</v>
      </c>
      <c r="P26" s="584" t="s">
        <v>244</v>
      </c>
      <c r="Q26" s="584" t="s">
        <v>245</v>
      </c>
      <c r="R26" s="584" t="s">
        <v>90</v>
      </c>
      <c r="S26" s="584" t="s">
        <v>174</v>
      </c>
      <c r="T26" s="583">
        <f>U26</f>
        <v>85000</v>
      </c>
      <c r="U26" s="583">
        <f>SUM(V26:AA27)</f>
        <v>85000</v>
      </c>
      <c r="V26" s="583">
        <v>50000</v>
      </c>
      <c r="W26" s="583">
        <v>0</v>
      </c>
      <c r="X26" s="583">
        <v>0</v>
      </c>
      <c r="Y26" s="583">
        <v>35000</v>
      </c>
      <c r="Z26" s="583">
        <v>0</v>
      </c>
      <c r="AA26" s="583">
        <v>0</v>
      </c>
      <c r="AB26" s="583">
        <v>15000</v>
      </c>
      <c r="AC26" s="574" t="s">
        <v>92</v>
      </c>
      <c r="AD26" s="583">
        <f>U26</f>
        <v>85000</v>
      </c>
      <c r="AE26" s="583">
        <v>0</v>
      </c>
      <c r="AF26" s="583">
        <v>0</v>
      </c>
      <c r="AG26" s="587"/>
      <c r="AH26" s="579" t="s">
        <v>361</v>
      </c>
      <c r="AI26" s="579" t="s">
        <v>362</v>
      </c>
      <c r="AJ26" s="595" t="s">
        <v>762</v>
      </c>
    </row>
    <row r="27" spans="1:36" ht="60.95" customHeight="1" thickBot="1" x14ac:dyDescent="0.3">
      <c r="A27" s="1"/>
      <c r="B27" s="573"/>
      <c r="C27" s="563"/>
      <c r="D27" s="563"/>
      <c r="E27" s="563"/>
      <c r="F27" s="563"/>
      <c r="G27" s="563"/>
      <c r="H27" s="563"/>
      <c r="I27" s="563"/>
      <c r="J27" s="184" t="s">
        <v>552</v>
      </c>
      <c r="K27" s="184" t="s">
        <v>553</v>
      </c>
      <c r="L27" s="184" t="s">
        <v>554</v>
      </c>
      <c r="M27" s="101">
        <v>10</v>
      </c>
      <c r="N27" s="563"/>
      <c r="O27" s="563"/>
      <c r="P27" s="568"/>
      <c r="Q27" s="568"/>
      <c r="R27" s="568"/>
      <c r="S27" s="568"/>
      <c r="T27" s="563"/>
      <c r="U27" s="563"/>
      <c r="V27" s="576"/>
      <c r="W27" s="576"/>
      <c r="X27" s="576"/>
      <c r="Y27" s="576"/>
      <c r="Z27" s="576"/>
      <c r="AA27" s="576"/>
      <c r="AB27" s="576"/>
      <c r="AC27" s="563"/>
      <c r="AD27" s="576"/>
      <c r="AE27" s="576"/>
      <c r="AF27" s="576"/>
      <c r="AG27" s="588"/>
      <c r="AH27" s="580"/>
      <c r="AI27" s="580"/>
      <c r="AJ27" s="592"/>
    </row>
    <row r="28" spans="1:36" ht="59.1" customHeight="1" x14ac:dyDescent="0.25">
      <c r="A28" s="1"/>
      <c r="B28" s="572" t="s">
        <v>562</v>
      </c>
      <c r="C28" s="574" t="s">
        <v>563</v>
      </c>
      <c r="D28" s="574" t="s">
        <v>547</v>
      </c>
      <c r="E28" s="574" t="s">
        <v>238</v>
      </c>
      <c r="F28" s="574" t="s">
        <v>564</v>
      </c>
      <c r="G28" s="574" t="s">
        <v>240</v>
      </c>
      <c r="H28" s="574" t="s">
        <v>83</v>
      </c>
      <c r="I28" s="574" t="s">
        <v>83</v>
      </c>
      <c r="J28" s="186" t="s">
        <v>549</v>
      </c>
      <c r="K28" s="186" t="s">
        <v>550</v>
      </c>
      <c r="L28" s="186" t="s">
        <v>97</v>
      </c>
      <c r="M28" s="98">
        <v>4</v>
      </c>
      <c r="N28" s="574" t="s">
        <v>86</v>
      </c>
      <c r="O28" s="574" t="s">
        <v>114</v>
      </c>
      <c r="P28" s="574" t="s">
        <v>244</v>
      </c>
      <c r="Q28" s="574" t="s">
        <v>245</v>
      </c>
      <c r="R28" s="574" t="s">
        <v>90</v>
      </c>
      <c r="S28" s="574" t="s">
        <v>174</v>
      </c>
      <c r="T28" s="583">
        <f>SUM(U28:U31)</f>
        <v>510000</v>
      </c>
      <c r="U28" s="583">
        <f>SUM(V28:AA29)</f>
        <v>170000</v>
      </c>
      <c r="V28" s="583">
        <v>100000</v>
      </c>
      <c r="W28" s="583">
        <v>0</v>
      </c>
      <c r="X28" s="583">
        <v>0</v>
      </c>
      <c r="Y28" s="583">
        <v>70000</v>
      </c>
      <c r="Z28" s="583">
        <v>0</v>
      </c>
      <c r="AA28" s="583">
        <v>0</v>
      </c>
      <c r="AB28" s="583">
        <v>30000</v>
      </c>
      <c r="AC28" s="574" t="s">
        <v>92</v>
      </c>
      <c r="AD28" s="583">
        <f>U28</f>
        <v>170000</v>
      </c>
      <c r="AE28" s="583">
        <v>0</v>
      </c>
      <c r="AF28" s="583">
        <v>0</v>
      </c>
      <c r="AG28" s="587"/>
      <c r="AH28" s="579" t="s">
        <v>362</v>
      </c>
      <c r="AI28" s="579" t="s">
        <v>763</v>
      </c>
      <c r="AJ28" s="585"/>
    </row>
    <row r="29" spans="1:36" ht="57.6" customHeight="1" x14ac:dyDescent="0.25">
      <c r="A29" s="1"/>
      <c r="B29" s="593"/>
      <c r="C29" s="548"/>
      <c r="D29" s="548"/>
      <c r="E29" s="548"/>
      <c r="F29" s="548"/>
      <c r="G29" s="548"/>
      <c r="H29" s="548"/>
      <c r="I29" s="548"/>
      <c r="J29" s="185" t="s">
        <v>552</v>
      </c>
      <c r="K29" s="185" t="s">
        <v>553</v>
      </c>
      <c r="L29" s="185" t="s">
        <v>554</v>
      </c>
      <c r="M29" s="100">
        <v>4</v>
      </c>
      <c r="N29" s="548"/>
      <c r="O29" s="548"/>
      <c r="P29" s="548"/>
      <c r="Q29" s="548"/>
      <c r="R29" s="548"/>
      <c r="S29" s="548"/>
      <c r="T29" s="548"/>
      <c r="U29" s="548"/>
      <c r="V29" s="565"/>
      <c r="W29" s="565"/>
      <c r="X29" s="565"/>
      <c r="Y29" s="565"/>
      <c r="Z29" s="565"/>
      <c r="AA29" s="565"/>
      <c r="AB29" s="565"/>
      <c r="AC29" s="548"/>
      <c r="AD29" s="565"/>
      <c r="AE29" s="565"/>
      <c r="AF29" s="565"/>
      <c r="AG29" s="601"/>
      <c r="AH29" s="594"/>
      <c r="AI29" s="594"/>
      <c r="AJ29" s="602"/>
    </row>
    <row r="30" spans="1:36" ht="58.5" customHeight="1" x14ac:dyDescent="0.25">
      <c r="A30" s="1"/>
      <c r="B30" s="593"/>
      <c r="C30" s="548"/>
      <c r="D30" s="548"/>
      <c r="E30" s="548"/>
      <c r="F30" s="548" t="s">
        <v>565</v>
      </c>
      <c r="G30" s="548"/>
      <c r="H30" s="548" t="s">
        <v>83</v>
      </c>
      <c r="I30" s="548" t="s">
        <v>83</v>
      </c>
      <c r="J30" s="186" t="s">
        <v>549</v>
      </c>
      <c r="K30" s="186" t="s">
        <v>550</v>
      </c>
      <c r="L30" s="186" t="s">
        <v>97</v>
      </c>
      <c r="M30" s="100">
        <v>50</v>
      </c>
      <c r="N30" s="603" t="s">
        <v>86</v>
      </c>
      <c r="O30" s="603" t="s">
        <v>114</v>
      </c>
      <c r="P30" s="603" t="s">
        <v>244</v>
      </c>
      <c r="Q30" s="603" t="s">
        <v>245</v>
      </c>
      <c r="R30" s="603" t="s">
        <v>90</v>
      </c>
      <c r="S30" s="603" t="s">
        <v>174</v>
      </c>
      <c r="T30" s="548"/>
      <c r="U30" s="565">
        <f>SUM(V30:AA31)</f>
        <v>340000</v>
      </c>
      <c r="V30" s="565">
        <v>200000</v>
      </c>
      <c r="W30" s="565">
        <v>0</v>
      </c>
      <c r="X30" s="565">
        <v>0</v>
      </c>
      <c r="Y30" s="565">
        <v>140000</v>
      </c>
      <c r="Z30" s="565">
        <v>0</v>
      </c>
      <c r="AA30" s="565">
        <v>0</v>
      </c>
      <c r="AB30" s="565">
        <v>60000</v>
      </c>
      <c r="AC30" s="548" t="s">
        <v>92</v>
      </c>
      <c r="AD30" s="565">
        <f>U30</f>
        <v>340000</v>
      </c>
      <c r="AE30" s="565">
        <v>0</v>
      </c>
      <c r="AF30" s="565">
        <v>0</v>
      </c>
      <c r="AG30" s="601"/>
      <c r="AH30" s="594"/>
      <c r="AI30" s="594"/>
      <c r="AJ30" s="602"/>
    </row>
    <row r="31" spans="1:36" ht="61.5" customHeight="1" thickBot="1" x14ac:dyDescent="0.3">
      <c r="A31" s="1"/>
      <c r="B31" s="573"/>
      <c r="C31" s="563"/>
      <c r="D31" s="563"/>
      <c r="E31" s="563"/>
      <c r="F31" s="563"/>
      <c r="G31" s="563"/>
      <c r="H31" s="563"/>
      <c r="I31" s="563"/>
      <c r="J31" s="184" t="s">
        <v>552</v>
      </c>
      <c r="K31" s="184" t="s">
        <v>553</v>
      </c>
      <c r="L31" s="184" t="s">
        <v>554</v>
      </c>
      <c r="M31" s="101">
        <v>50</v>
      </c>
      <c r="N31" s="563"/>
      <c r="O31" s="563"/>
      <c r="P31" s="563"/>
      <c r="Q31" s="563"/>
      <c r="R31" s="563"/>
      <c r="S31" s="563"/>
      <c r="T31" s="563"/>
      <c r="U31" s="563"/>
      <c r="V31" s="576"/>
      <c r="W31" s="576"/>
      <c r="X31" s="576"/>
      <c r="Y31" s="576"/>
      <c r="Z31" s="576"/>
      <c r="AA31" s="576"/>
      <c r="AB31" s="576"/>
      <c r="AC31" s="563"/>
      <c r="AD31" s="576"/>
      <c r="AE31" s="576"/>
      <c r="AF31" s="576"/>
      <c r="AG31" s="588"/>
      <c r="AH31" s="580"/>
      <c r="AI31" s="580"/>
      <c r="AJ31" s="586"/>
    </row>
    <row r="32" spans="1:36" ht="66" customHeight="1" x14ac:dyDescent="0.25">
      <c r="A32" s="1"/>
      <c r="B32" s="572" t="s">
        <v>566</v>
      </c>
      <c r="C32" s="574" t="s">
        <v>567</v>
      </c>
      <c r="D32" s="574" t="s">
        <v>547</v>
      </c>
      <c r="E32" s="574" t="s">
        <v>238</v>
      </c>
      <c r="F32" s="574" t="s">
        <v>568</v>
      </c>
      <c r="G32" s="574" t="s">
        <v>240</v>
      </c>
      <c r="H32" s="574" t="s">
        <v>83</v>
      </c>
      <c r="I32" s="574" t="s">
        <v>83</v>
      </c>
      <c r="J32" s="100" t="s">
        <v>569</v>
      </c>
      <c r="K32" s="100" t="s">
        <v>570</v>
      </c>
      <c r="L32" s="100" t="s">
        <v>97</v>
      </c>
      <c r="M32" s="98">
        <v>12</v>
      </c>
      <c r="N32" s="574" t="s">
        <v>86</v>
      </c>
      <c r="O32" s="574" t="s">
        <v>118</v>
      </c>
      <c r="P32" s="584" t="s">
        <v>244</v>
      </c>
      <c r="Q32" s="584" t="s">
        <v>245</v>
      </c>
      <c r="R32" s="584" t="s">
        <v>90</v>
      </c>
      <c r="S32" s="584" t="s">
        <v>174</v>
      </c>
      <c r="T32" s="583">
        <f>U32</f>
        <v>255000</v>
      </c>
      <c r="U32" s="583">
        <f>SUM(V32:AA33)</f>
        <v>255000</v>
      </c>
      <c r="V32" s="583">
        <v>150000</v>
      </c>
      <c r="W32" s="583">
        <v>0</v>
      </c>
      <c r="X32" s="583">
        <v>0</v>
      </c>
      <c r="Y32" s="583">
        <v>105000</v>
      </c>
      <c r="Z32" s="583">
        <v>0</v>
      </c>
      <c r="AA32" s="583">
        <v>0</v>
      </c>
      <c r="AB32" s="583">
        <v>45000</v>
      </c>
      <c r="AC32" s="574" t="s">
        <v>92</v>
      </c>
      <c r="AD32" s="583">
        <f>U32</f>
        <v>255000</v>
      </c>
      <c r="AE32" s="583">
        <v>0</v>
      </c>
      <c r="AF32" s="583">
        <v>0</v>
      </c>
      <c r="AG32" s="587"/>
      <c r="AH32" s="579" t="s">
        <v>361</v>
      </c>
      <c r="AI32" s="579" t="s">
        <v>362</v>
      </c>
      <c r="AJ32" s="595" t="s">
        <v>762</v>
      </c>
    </row>
    <row r="33" spans="1:36" ht="61.5" customHeight="1" thickBot="1" x14ac:dyDescent="0.3">
      <c r="A33" s="1"/>
      <c r="B33" s="573"/>
      <c r="C33" s="563"/>
      <c r="D33" s="563"/>
      <c r="E33" s="563"/>
      <c r="F33" s="563"/>
      <c r="G33" s="563"/>
      <c r="H33" s="563"/>
      <c r="I33" s="563"/>
      <c r="J33" s="101" t="s">
        <v>571</v>
      </c>
      <c r="K33" s="101" t="s">
        <v>572</v>
      </c>
      <c r="L33" s="101" t="s">
        <v>554</v>
      </c>
      <c r="M33" s="101">
        <v>12</v>
      </c>
      <c r="N33" s="563"/>
      <c r="O33" s="563"/>
      <c r="P33" s="568"/>
      <c r="Q33" s="568"/>
      <c r="R33" s="568"/>
      <c r="S33" s="568"/>
      <c r="T33" s="563"/>
      <c r="U33" s="563"/>
      <c r="V33" s="576"/>
      <c r="W33" s="576"/>
      <c r="X33" s="576"/>
      <c r="Y33" s="576"/>
      <c r="Z33" s="576"/>
      <c r="AA33" s="576"/>
      <c r="AB33" s="576"/>
      <c r="AC33" s="563"/>
      <c r="AD33" s="576"/>
      <c r="AE33" s="576"/>
      <c r="AF33" s="576"/>
      <c r="AG33" s="588"/>
      <c r="AH33" s="580"/>
      <c r="AI33" s="580"/>
      <c r="AJ33" s="592"/>
    </row>
    <row r="34" spans="1:36" ht="61.5" customHeight="1" x14ac:dyDescent="0.25">
      <c r="A34" s="1"/>
      <c r="B34" s="572" t="s">
        <v>573</v>
      </c>
      <c r="C34" s="574" t="s">
        <v>574</v>
      </c>
      <c r="D34" s="574" t="s">
        <v>547</v>
      </c>
      <c r="E34" s="574" t="s">
        <v>238</v>
      </c>
      <c r="F34" s="574" t="s">
        <v>575</v>
      </c>
      <c r="G34" s="574" t="s">
        <v>240</v>
      </c>
      <c r="H34" s="574" t="s">
        <v>83</v>
      </c>
      <c r="I34" s="574" t="s">
        <v>83</v>
      </c>
      <c r="J34" s="186" t="s">
        <v>549</v>
      </c>
      <c r="K34" s="186" t="s">
        <v>550</v>
      </c>
      <c r="L34" s="186" t="s">
        <v>97</v>
      </c>
      <c r="M34" s="98">
        <v>25</v>
      </c>
      <c r="N34" s="548" t="s">
        <v>86</v>
      </c>
      <c r="O34" s="548" t="s">
        <v>123</v>
      </c>
      <c r="P34" s="566" t="s">
        <v>244</v>
      </c>
      <c r="Q34" s="566" t="s">
        <v>245</v>
      </c>
      <c r="R34" s="566" t="s">
        <v>90</v>
      </c>
      <c r="S34" s="566" t="s">
        <v>174</v>
      </c>
      <c r="T34" s="583">
        <f>U34</f>
        <v>1190000</v>
      </c>
      <c r="U34" s="583">
        <f>SUM(V34:AA35)</f>
        <v>1190000</v>
      </c>
      <c r="V34" s="583">
        <v>700000</v>
      </c>
      <c r="W34" s="583">
        <v>0</v>
      </c>
      <c r="X34" s="583">
        <v>0</v>
      </c>
      <c r="Y34" s="583">
        <v>490000</v>
      </c>
      <c r="Z34" s="583">
        <v>0</v>
      </c>
      <c r="AA34" s="583">
        <v>0</v>
      </c>
      <c r="AB34" s="583">
        <v>210000</v>
      </c>
      <c r="AC34" s="574" t="s">
        <v>92</v>
      </c>
      <c r="AD34" s="583">
        <f>U34</f>
        <v>1190000</v>
      </c>
      <c r="AE34" s="583">
        <v>0</v>
      </c>
      <c r="AF34" s="583">
        <v>0</v>
      </c>
      <c r="AG34" s="587"/>
      <c r="AH34" s="579" t="s">
        <v>576</v>
      </c>
      <c r="AI34" s="579" t="s">
        <v>577</v>
      </c>
      <c r="AJ34" s="585"/>
    </row>
    <row r="35" spans="1:36" ht="61.5" customHeight="1" thickBot="1" x14ac:dyDescent="0.3">
      <c r="A35" s="1"/>
      <c r="B35" s="573"/>
      <c r="C35" s="563"/>
      <c r="D35" s="563"/>
      <c r="E35" s="563"/>
      <c r="F35" s="563"/>
      <c r="G35" s="563"/>
      <c r="H35" s="563"/>
      <c r="I35" s="563"/>
      <c r="J35" s="184" t="s">
        <v>552</v>
      </c>
      <c r="K35" s="184" t="s">
        <v>553</v>
      </c>
      <c r="L35" s="184" t="s">
        <v>554</v>
      </c>
      <c r="M35" s="101">
        <v>25</v>
      </c>
      <c r="N35" s="563"/>
      <c r="O35" s="563"/>
      <c r="P35" s="568"/>
      <c r="Q35" s="568"/>
      <c r="R35" s="568"/>
      <c r="S35" s="568"/>
      <c r="T35" s="563"/>
      <c r="U35" s="563"/>
      <c r="V35" s="576"/>
      <c r="W35" s="576"/>
      <c r="X35" s="576"/>
      <c r="Y35" s="576"/>
      <c r="Z35" s="576"/>
      <c r="AA35" s="576"/>
      <c r="AB35" s="576"/>
      <c r="AC35" s="563"/>
      <c r="AD35" s="576"/>
      <c r="AE35" s="576"/>
      <c r="AF35" s="576"/>
      <c r="AG35" s="588"/>
      <c r="AH35" s="580"/>
      <c r="AI35" s="580"/>
      <c r="AJ35" s="586"/>
    </row>
    <row r="36" spans="1:36" ht="65.099999999999994" customHeight="1" thickBot="1" x14ac:dyDescent="0.3">
      <c r="A36" s="1"/>
      <c r="B36" s="572" t="s">
        <v>578</v>
      </c>
      <c r="C36" s="574" t="s">
        <v>579</v>
      </c>
      <c r="D36" s="574" t="s">
        <v>547</v>
      </c>
      <c r="E36" s="574" t="s">
        <v>238</v>
      </c>
      <c r="F36" s="574" t="s">
        <v>580</v>
      </c>
      <c r="G36" s="574" t="s">
        <v>240</v>
      </c>
      <c r="H36" s="574" t="s">
        <v>83</v>
      </c>
      <c r="I36" s="574" t="s">
        <v>83</v>
      </c>
      <c r="J36" s="100" t="s">
        <v>569</v>
      </c>
      <c r="K36" s="100" t="s">
        <v>570</v>
      </c>
      <c r="L36" s="100" t="s">
        <v>97</v>
      </c>
      <c r="M36" s="98">
        <v>11</v>
      </c>
      <c r="N36" s="538" t="s">
        <v>86</v>
      </c>
      <c r="O36" s="538" t="s">
        <v>105</v>
      </c>
      <c r="P36" s="535" t="s">
        <v>244</v>
      </c>
      <c r="Q36" s="535" t="s">
        <v>245</v>
      </c>
      <c r="R36" s="535" t="s">
        <v>90</v>
      </c>
      <c r="S36" s="535" t="s">
        <v>174</v>
      </c>
      <c r="T36" s="583">
        <f>U36</f>
        <v>1432482.9</v>
      </c>
      <c r="U36" s="583">
        <f>SUM(V36:AA37)</f>
        <v>1432482.9</v>
      </c>
      <c r="V36" s="583">
        <v>842637</v>
      </c>
      <c r="W36" s="583">
        <v>0</v>
      </c>
      <c r="X36" s="583">
        <v>0</v>
      </c>
      <c r="Y36" s="583">
        <v>589845.9</v>
      </c>
      <c r="Z36" s="583">
        <v>0</v>
      </c>
      <c r="AA36" s="583">
        <v>0</v>
      </c>
      <c r="AB36" s="583">
        <v>252791.1</v>
      </c>
      <c r="AC36" s="574" t="s">
        <v>92</v>
      </c>
      <c r="AD36" s="583">
        <f>U36</f>
        <v>1432482.9</v>
      </c>
      <c r="AE36" s="583">
        <v>0</v>
      </c>
      <c r="AF36" s="583">
        <v>0</v>
      </c>
      <c r="AG36" s="587"/>
      <c r="AH36" s="579" t="s">
        <v>576</v>
      </c>
      <c r="AI36" s="579" t="s">
        <v>577</v>
      </c>
      <c r="AJ36" s="585"/>
    </row>
    <row r="37" spans="1:36" ht="60.95" customHeight="1" thickBot="1" x14ac:dyDescent="0.3">
      <c r="A37" s="1"/>
      <c r="B37" s="573"/>
      <c r="C37" s="563"/>
      <c r="D37" s="563"/>
      <c r="E37" s="563"/>
      <c r="F37" s="563"/>
      <c r="G37" s="563"/>
      <c r="H37" s="563"/>
      <c r="I37" s="563"/>
      <c r="J37" s="101" t="s">
        <v>571</v>
      </c>
      <c r="K37" s="101" t="s">
        <v>572</v>
      </c>
      <c r="L37" s="101" t="s">
        <v>554</v>
      </c>
      <c r="M37" s="101">
        <v>11</v>
      </c>
      <c r="N37" s="538"/>
      <c r="O37" s="538"/>
      <c r="P37" s="535"/>
      <c r="Q37" s="535"/>
      <c r="R37" s="535"/>
      <c r="S37" s="535"/>
      <c r="T37" s="563"/>
      <c r="U37" s="563"/>
      <c r="V37" s="576"/>
      <c r="W37" s="576"/>
      <c r="X37" s="576"/>
      <c r="Y37" s="576"/>
      <c r="Z37" s="576"/>
      <c r="AA37" s="576"/>
      <c r="AB37" s="576"/>
      <c r="AC37" s="563"/>
      <c r="AD37" s="576"/>
      <c r="AE37" s="576"/>
      <c r="AF37" s="576"/>
      <c r="AG37" s="588"/>
      <c r="AH37" s="580"/>
      <c r="AI37" s="580"/>
      <c r="AJ37" s="586"/>
    </row>
    <row r="38" spans="1:36" ht="57.6" customHeight="1" x14ac:dyDescent="0.25">
      <c r="A38" s="1"/>
      <c r="B38" s="572" t="s">
        <v>581</v>
      </c>
      <c r="C38" s="574" t="s">
        <v>582</v>
      </c>
      <c r="D38" s="574" t="s">
        <v>547</v>
      </c>
      <c r="E38" s="574" t="s">
        <v>238</v>
      </c>
      <c r="F38" s="574" t="s">
        <v>583</v>
      </c>
      <c r="G38" s="574" t="s">
        <v>240</v>
      </c>
      <c r="H38" s="574" t="s">
        <v>83</v>
      </c>
      <c r="I38" s="574" t="s">
        <v>83</v>
      </c>
      <c r="J38" s="186" t="s">
        <v>549</v>
      </c>
      <c r="K38" s="186" t="s">
        <v>550</v>
      </c>
      <c r="L38" s="186" t="s">
        <v>97</v>
      </c>
      <c r="M38" s="98">
        <v>6</v>
      </c>
      <c r="N38" s="574" t="s">
        <v>86</v>
      </c>
      <c r="O38" s="574" t="s">
        <v>102</v>
      </c>
      <c r="P38" s="584" t="s">
        <v>244</v>
      </c>
      <c r="Q38" s="584" t="s">
        <v>245</v>
      </c>
      <c r="R38" s="584" t="s">
        <v>90</v>
      </c>
      <c r="S38" s="584" t="s">
        <v>174</v>
      </c>
      <c r="T38" s="583">
        <f>SUM(U38:U41)</f>
        <v>935000</v>
      </c>
      <c r="U38" s="583">
        <f>SUM(V38:AA39)</f>
        <v>255000</v>
      </c>
      <c r="V38" s="583">
        <v>150000</v>
      </c>
      <c r="W38" s="583">
        <v>0</v>
      </c>
      <c r="X38" s="583">
        <v>0</v>
      </c>
      <c r="Y38" s="583">
        <v>105000</v>
      </c>
      <c r="Z38" s="583">
        <v>0</v>
      </c>
      <c r="AA38" s="583">
        <v>0</v>
      </c>
      <c r="AB38" s="583">
        <v>45000</v>
      </c>
      <c r="AC38" s="574" t="s">
        <v>92</v>
      </c>
      <c r="AD38" s="583">
        <f>U38</f>
        <v>255000</v>
      </c>
      <c r="AE38" s="583">
        <v>0</v>
      </c>
      <c r="AF38" s="583">
        <v>0</v>
      </c>
      <c r="AG38" s="587"/>
      <c r="AH38" s="579" t="s">
        <v>576</v>
      </c>
      <c r="AI38" s="579" t="s">
        <v>577</v>
      </c>
      <c r="AJ38" s="585"/>
    </row>
    <row r="39" spans="1:36" ht="56.1" customHeight="1" x14ac:dyDescent="0.25">
      <c r="A39" s="1"/>
      <c r="B39" s="593"/>
      <c r="C39" s="548"/>
      <c r="D39" s="548"/>
      <c r="E39" s="548"/>
      <c r="F39" s="548"/>
      <c r="G39" s="548"/>
      <c r="H39" s="548"/>
      <c r="I39" s="548"/>
      <c r="J39" s="187" t="s">
        <v>552</v>
      </c>
      <c r="K39" s="187" t="s">
        <v>553</v>
      </c>
      <c r="L39" s="187" t="s">
        <v>554</v>
      </c>
      <c r="M39" s="100">
        <v>6</v>
      </c>
      <c r="N39" s="548"/>
      <c r="O39" s="548"/>
      <c r="P39" s="566"/>
      <c r="Q39" s="566"/>
      <c r="R39" s="566"/>
      <c r="S39" s="566"/>
      <c r="T39" s="548"/>
      <c r="U39" s="548"/>
      <c r="V39" s="565"/>
      <c r="W39" s="565"/>
      <c r="X39" s="565"/>
      <c r="Y39" s="565"/>
      <c r="Z39" s="565"/>
      <c r="AA39" s="565"/>
      <c r="AB39" s="565"/>
      <c r="AC39" s="548"/>
      <c r="AD39" s="565"/>
      <c r="AE39" s="565"/>
      <c r="AF39" s="565"/>
      <c r="AG39" s="601"/>
      <c r="AH39" s="594"/>
      <c r="AI39" s="594"/>
      <c r="AJ39" s="602"/>
    </row>
    <row r="40" spans="1:36" ht="56.1" customHeight="1" x14ac:dyDescent="0.25">
      <c r="A40" s="1"/>
      <c r="B40" s="593"/>
      <c r="C40" s="548"/>
      <c r="D40" s="548"/>
      <c r="E40" s="548"/>
      <c r="F40" s="548" t="s">
        <v>584</v>
      </c>
      <c r="G40" s="548"/>
      <c r="H40" s="548" t="s">
        <v>83</v>
      </c>
      <c r="I40" s="548" t="s">
        <v>83</v>
      </c>
      <c r="J40" s="185" t="s">
        <v>549</v>
      </c>
      <c r="K40" s="185" t="s">
        <v>550</v>
      </c>
      <c r="L40" s="185" t="s">
        <v>97</v>
      </c>
      <c r="M40" s="100">
        <v>10</v>
      </c>
      <c r="N40" s="603" t="s">
        <v>86</v>
      </c>
      <c r="O40" s="603" t="s">
        <v>102</v>
      </c>
      <c r="P40" s="604" t="s">
        <v>244</v>
      </c>
      <c r="Q40" s="604" t="s">
        <v>245</v>
      </c>
      <c r="R40" s="604" t="s">
        <v>90</v>
      </c>
      <c r="S40" s="604" t="s">
        <v>174</v>
      </c>
      <c r="T40" s="548"/>
      <c r="U40" s="565">
        <f>SUM(V40:AA41)</f>
        <v>680000</v>
      </c>
      <c r="V40" s="565">
        <v>400000</v>
      </c>
      <c r="W40" s="565">
        <v>0</v>
      </c>
      <c r="X40" s="565">
        <v>0</v>
      </c>
      <c r="Y40" s="565">
        <v>280000</v>
      </c>
      <c r="Z40" s="565">
        <v>0</v>
      </c>
      <c r="AA40" s="565">
        <v>0</v>
      </c>
      <c r="AB40" s="565">
        <v>120000</v>
      </c>
      <c r="AC40" s="548" t="s">
        <v>92</v>
      </c>
      <c r="AD40" s="565">
        <f>U40</f>
        <v>680000</v>
      </c>
      <c r="AE40" s="565">
        <v>0</v>
      </c>
      <c r="AF40" s="565">
        <v>0</v>
      </c>
      <c r="AG40" s="601"/>
      <c r="AH40" s="594"/>
      <c r="AI40" s="594"/>
      <c r="AJ40" s="602"/>
    </row>
    <row r="41" spans="1:36" ht="60" customHeight="1" thickBot="1" x14ac:dyDescent="0.3">
      <c r="A41" s="1"/>
      <c r="B41" s="573"/>
      <c r="C41" s="563"/>
      <c r="D41" s="563"/>
      <c r="E41" s="563"/>
      <c r="F41" s="563"/>
      <c r="G41" s="563"/>
      <c r="H41" s="563"/>
      <c r="I41" s="563"/>
      <c r="J41" s="184" t="s">
        <v>552</v>
      </c>
      <c r="K41" s="184" t="s">
        <v>553</v>
      </c>
      <c r="L41" s="184" t="s">
        <v>554</v>
      </c>
      <c r="M41" s="101">
        <v>10</v>
      </c>
      <c r="N41" s="563"/>
      <c r="O41" s="563"/>
      <c r="P41" s="568"/>
      <c r="Q41" s="568"/>
      <c r="R41" s="568"/>
      <c r="S41" s="568"/>
      <c r="T41" s="563"/>
      <c r="U41" s="563"/>
      <c r="V41" s="576"/>
      <c r="W41" s="576"/>
      <c r="X41" s="576"/>
      <c r="Y41" s="576"/>
      <c r="Z41" s="576"/>
      <c r="AA41" s="576"/>
      <c r="AB41" s="576"/>
      <c r="AC41" s="563"/>
      <c r="AD41" s="576"/>
      <c r="AE41" s="576"/>
      <c r="AF41" s="576"/>
      <c r="AG41" s="588"/>
      <c r="AH41" s="580"/>
      <c r="AI41" s="580"/>
      <c r="AJ41" s="586"/>
    </row>
    <row r="42" spans="1:36" ht="56.45" customHeight="1" x14ac:dyDescent="0.25">
      <c r="A42" s="1"/>
      <c r="B42" s="572" t="s">
        <v>585</v>
      </c>
      <c r="C42" s="574" t="s">
        <v>586</v>
      </c>
      <c r="D42" s="574" t="s">
        <v>547</v>
      </c>
      <c r="E42" s="574" t="s">
        <v>238</v>
      </c>
      <c r="F42" s="574" t="s">
        <v>587</v>
      </c>
      <c r="G42" s="574" t="s">
        <v>240</v>
      </c>
      <c r="H42" s="574" t="s">
        <v>83</v>
      </c>
      <c r="I42" s="574" t="s">
        <v>83</v>
      </c>
      <c r="J42" s="186" t="s">
        <v>549</v>
      </c>
      <c r="K42" s="186" t="s">
        <v>550</v>
      </c>
      <c r="L42" s="186" t="s">
        <v>97</v>
      </c>
      <c r="M42" s="98">
        <v>10</v>
      </c>
      <c r="N42" s="603" t="s">
        <v>86</v>
      </c>
      <c r="O42" s="603" t="s">
        <v>114</v>
      </c>
      <c r="P42" s="603" t="s">
        <v>244</v>
      </c>
      <c r="Q42" s="603" t="s">
        <v>245</v>
      </c>
      <c r="R42" s="603" t="s">
        <v>90</v>
      </c>
      <c r="S42" s="603" t="s">
        <v>174</v>
      </c>
      <c r="T42" s="583">
        <f>U42</f>
        <v>680000</v>
      </c>
      <c r="U42" s="565">
        <f>SUM(V42:AA43)</f>
        <v>680000</v>
      </c>
      <c r="V42" s="583">
        <v>400000</v>
      </c>
      <c r="W42" s="583">
        <v>0</v>
      </c>
      <c r="X42" s="583">
        <v>0</v>
      </c>
      <c r="Y42" s="583">
        <v>280000</v>
      </c>
      <c r="Z42" s="583">
        <v>0</v>
      </c>
      <c r="AA42" s="583">
        <v>0</v>
      </c>
      <c r="AB42" s="583">
        <v>120000</v>
      </c>
      <c r="AC42" s="548" t="s">
        <v>92</v>
      </c>
      <c r="AD42" s="565">
        <f>U42</f>
        <v>680000</v>
      </c>
      <c r="AE42" s="583">
        <v>0</v>
      </c>
      <c r="AF42" s="583">
        <v>0</v>
      </c>
      <c r="AG42" s="587"/>
      <c r="AH42" s="579" t="s">
        <v>576</v>
      </c>
      <c r="AI42" s="579" t="s">
        <v>577</v>
      </c>
      <c r="AJ42" s="585"/>
    </row>
    <row r="43" spans="1:36" ht="58.5" customHeight="1" thickBot="1" x14ac:dyDescent="0.3">
      <c r="A43" s="1"/>
      <c r="B43" s="573"/>
      <c r="C43" s="563"/>
      <c r="D43" s="563"/>
      <c r="E43" s="563"/>
      <c r="F43" s="563"/>
      <c r="G43" s="563"/>
      <c r="H43" s="563"/>
      <c r="I43" s="563"/>
      <c r="J43" s="184" t="s">
        <v>552</v>
      </c>
      <c r="K43" s="184" t="s">
        <v>553</v>
      </c>
      <c r="L43" s="184" t="s">
        <v>554</v>
      </c>
      <c r="M43" s="101">
        <v>10</v>
      </c>
      <c r="N43" s="563"/>
      <c r="O43" s="563"/>
      <c r="P43" s="563"/>
      <c r="Q43" s="563"/>
      <c r="R43" s="563"/>
      <c r="S43" s="563"/>
      <c r="T43" s="563"/>
      <c r="U43" s="563"/>
      <c r="V43" s="576"/>
      <c r="W43" s="576"/>
      <c r="X43" s="576"/>
      <c r="Y43" s="576"/>
      <c r="Z43" s="576"/>
      <c r="AA43" s="576"/>
      <c r="AB43" s="576"/>
      <c r="AC43" s="563"/>
      <c r="AD43" s="576"/>
      <c r="AE43" s="576"/>
      <c r="AF43" s="576"/>
      <c r="AG43" s="588"/>
      <c r="AH43" s="580"/>
      <c r="AI43" s="580"/>
      <c r="AJ43" s="586"/>
    </row>
    <row r="44" spans="1:36" ht="56.45" customHeight="1" x14ac:dyDescent="0.25">
      <c r="A44" s="1"/>
      <c r="B44" s="572" t="s">
        <v>588</v>
      </c>
      <c r="C44" s="574" t="s">
        <v>589</v>
      </c>
      <c r="D44" s="574" t="s">
        <v>547</v>
      </c>
      <c r="E44" s="574" t="s">
        <v>238</v>
      </c>
      <c r="F44" s="574" t="s">
        <v>590</v>
      </c>
      <c r="G44" s="574" t="s">
        <v>240</v>
      </c>
      <c r="H44" s="574" t="s">
        <v>83</v>
      </c>
      <c r="I44" s="574" t="s">
        <v>83</v>
      </c>
      <c r="J44" s="186" t="s">
        <v>549</v>
      </c>
      <c r="K44" s="186" t="s">
        <v>550</v>
      </c>
      <c r="L44" s="186" t="s">
        <v>97</v>
      </c>
      <c r="M44" s="98">
        <v>20</v>
      </c>
      <c r="N44" s="574" t="s">
        <v>86</v>
      </c>
      <c r="O44" s="574" t="s">
        <v>118</v>
      </c>
      <c r="P44" s="574" t="s">
        <v>244</v>
      </c>
      <c r="Q44" s="574" t="s">
        <v>245</v>
      </c>
      <c r="R44" s="574" t="s">
        <v>90</v>
      </c>
      <c r="S44" s="574" t="s">
        <v>174</v>
      </c>
      <c r="T44" s="583">
        <f>SUM(U44:U47)</f>
        <v>1785000</v>
      </c>
      <c r="U44" s="583">
        <f>SUM(V44:AA45)</f>
        <v>765000</v>
      </c>
      <c r="V44" s="583">
        <v>450000</v>
      </c>
      <c r="W44" s="583">
        <v>0</v>
      </c>
      <c r="X44" s="583">
        <v>0</v>
      </c>
      <c r="Y44" s="583">
        <v>315000</v>
      </c>
      <c r="Z44" s="583">
        <v>0</v>
      </c>
      <c r="AA44" s="583">
        <v>0</v>
      </c>
      <c r="AB44" s="583">
        <v>135000</v>
      </c>
      <c r="AC44" s="574" t="s">
        <v>92</v>
      </c>
      <c r="AD44" s="583">
        <f>U44</f>
        <v>765000</v>
      </c>
      <c r="AE44" s="583">
        <v>0</v>
      </c>
      <c r="AF44" s="583">
        <v>0</v>
      </c>
      <c r="AG44" s="587"/>
      <c r="AH44" s="579" t="s">
        <v>576</v>
      </c>
      <c r="AI44" s="579" t="s">
        <v>577</v>
      </c>
      <c r="AJ44" s="585"/>
    </row>
    <row r="45" spans="1:36" ht="57.6" customHeight="1" x14ac:dyDescent="0.25">
      <c r="A45" s="1"/>
      <c r="B45" s="593"/>
      <c r="C45" s="548"/>
      <c r="D45" s="548"/>
      <c r="E45" s="548"/>
      <c r="F45" s="548"/>
      <c r="G45" s="548"/>
      <c r="H45" s="548"/>
      <c r="I45" s="548"/>
      <c r="J45" s="187" t="s">
        <v>552</v>
      </c>
      <c r="K45" s="187" t="s">
        <v>553</v>
      </c>
      <c r="L45" s="187" t="s">
        <v>554</v>
      </c>
      <c r="M45" s="100">
        <v>20</v>
      </c>
      <c r="N45" s="597"/>
      <c r="O45" s="597"/>
      <c r="P45" s="597"/>
      <c r="Q45" s="597"/>
      <c r="R45" s="597"/>
      <c r="S45" s="597"/>
      <c r="T45" s="548"/>
      <c r="U45" s="548"/>
      <c r="V45" s="565"/>
      <c r="W45" s="565"/>
      <c r="X45" s="565"/>
      <c r="Y45" s="565"/>
      <c r="Z45" s="565"/>
      <c r="AA45" s="565"/>
      <c r="AB45" s="565"/>
      <c r="AC45" s="548"/>
      <c r="AD45" s="565"/>
      <c r="AE45" s="565"/>
      <c r="AF45" s="565"/>
      <c r="AG45" s="601"/>
      <c r="AH45" s="594"/>
      <c r="AI45" s="594"/>
      <c r="AJ45" s="602"/>
    </row>
    <row r="46" spans="1:36" ht="56.1" customHeight="1" x14ac:dyDescent="0.25">
      <c r="A46" s="1"/>
      <c r="B46" s="593"/>
      <c r="C46" s="548"/>
      <c r="D46" s="548"/>
      <c r="E46" s="548"/>
      <c r="F46" s="548" t="s">
        <v>591</v>
      </c>
      <c r="G46" s="548"/>
      <c r="H46" s="548" t="s">
        <v>83</v>
      </c>
      <c r="I46" s="548" t="s">
        <v>83</v>
      </c>
      <c r="J46" s="185" t="s">
        <v>549</v>
      </c>
      <c r="K46" s="185" t="s">
        <v>550</v>
      </c>
      <c r="L46" s="185" t="s">
        <v>97</v>
      </c>
      <c r="M46" s="100">
        <v>30</v>
      </c>
      <c r="N46" s="548" t="s">
        <v>86</v>
      </c>
      <c r="O46" s="548" t="s">
        <v>118</v>
      </c>
      <c r="P46" s="566" t="s">
        <v>244</v>
      </c>
      <c r="Q46" s="566" t="s">
        <v>245</v>
      </c>
      <c r="R46" s="566" t="s">
        <v>90</v>
      </c>
      <c r="S46" s="566" t="s">
        <v>174</v>
      </c>
      <c r="T46" s="548"/>
      <c r="U46" s="565">
        <f>SUM(V46:AA47)</f>
        <v>1020000</v>
      </c>
      <c r="V46" s="565">
        <v>600000</v>
      </c>
      <c r="W46" s="565">
        <v>0</v>
      </c>
      <c r="X46" s="565">
        <v>0</v>
      </c>
      <c r="Y46" s="565">
        <v>420000</v>
      </c>
      <c r="Z46" s="565">
        <v>0</v>
      </c>
      <c r="AA46" s="565">
        <v>0</v>
      </c>
      <c r="AB46" s="565">
        <v>180000</v>
      </c>
      <c r="AC46" s="548" t="s">
        <v>92</v>
      </c>
      <c r="AD46" s="565">
        <f>U46</f>
        <v>1020000</v>
      </c>
      <c r="AE46" s="565">
        <v>0</v>
      </c>
      <c r="AF46" s="565">
        <v>0</v>
      </c>
      <c r="AG46" s="601"/>
      <c r="AH46" s="594"/>
      <c r="AI46" s="594"/>
      <c r="AJ46" s="602"/>
    </row>
    <row r="47" spans="1:36" ht="59.1" customHeight="1" thickBot="1" x14ac:dyDescent="0.3">
      <c r="A47" s="1"/>
      <c r="B47" s="573"/>
      <c r="C47" s="563"/>
      <c r="D47" s="563"/>
      <c r="E47" s="563"/>
      <c r="F47" s="563"/>
      <c r="G47" s="563"/>
      <c r="H47" s="563"/>
      <c r="I47" s="563"/>
      <c r="J47" s="184" t="s">
        <v>552</v>
      </c>
      <c r="K47" s="184" t="s">
        <v>553</v>
      </c>
      <c r="L47" s="184" t="s">
        <v>554</v>
      </c>
      <c r="M47" s="101">
        <v>20</v>
      </c>
      <c r="N47" s="563"/>
      <c r="O47" s="563"/>
      <c r="P47" s="568"/>
      <c r="Q47" s="568"/>
      <c r="R47" s="568"/>
      <c r="S47" s="568"/>
      <c r="T47" s="563"/>
      <c r="U47" s="563"/>
      <c r="V47" s="576"/>
      <c r="W47" s="576"/>
      <c r="X47" s="576"/>
      <c r="Y47" s="576"/>
      <c r="Z47" s="576"/>
      <c r="AA47" s="576"/>
      <c r="AB47" s="576"/>
      <c r="AC47" s="563"/>
      <c r="AD47" s="576"/>
      <c r="AE47" s="576"/>
      <c r="AF47" s="576"/>
      <c r="AG47" s="588"/>
      <c r="AH47" s="580"/>
      <c r="AI47" s="580"/>
      <c r="AJ47" s="586"/>
    </row>
    <row r="48" spans="1:36" ht="58.5" customHeight="1" x14ac:dyDescent="0.25">
      <c r="A48" s="1"/>
      <c r="B48" s="572" t="s">
        <v>592</v>
      </c>
      <c r="C48" s="574" t="s">
        <v>593</v>
      </c>
      <c r="D48" s="574" t="s">
        <v>547</v>
      </c>
      <c r="E48" s="574" t="s">
        <v>238</v>
      </c>
      <c r="F48" s="574" t="s">
        <v>594</v>
      </c>
      <c r="G48" s="574" t="s">
        <v>240</v>
      </c>
      <c r="H48" s="574" t="s">
        <v>83</v>
      </c>
      <c r="I48" s="574" t="s">
        <v>83</v>
      </c>
      <c r="J48" s="186" t="s">
        <v>549</v>
      </c>
      <c r="K48" s="186" t="s">
        <v>550</v>
      </c>
      <c r="L48" s="186" t="s">
        <v>97</v>
      </c>
      <c r="M48" s="98">
        <v>30</v>
      </c>
      <c r="N48" s="548" t="s">
        <v>86</v>
      </c>
      <c r="O48" s="548" t="s">
        <v>123</v>
      </c>
      <c r="P48" s="566" t="s">
        <v>244</v>
      </c>
      <c r="Q48" s="566" t="s">
        <v>245</v>
      </c>
      <c r="R48" s="566" t="s">
        <v>90</v>
      </c>
      <c r="S48" s="566" t="s">
        <v>174</v>
      </c>
      <c r="T48" s="583">
        <f>SUM(U48:U51)</f>
        <v>3400000</v>
      </c>
      <c r="U48" s="583">
        <f>SUM(V48:AA49)</f>
        <v>2380000</v>
      </c>
      <c r="V48" s="583">
        <v>1400000</v>
      </c>
      <c r="W48" s="583">
        <v>0</v>
      </c>
      <c r="X48" s="583">
        <v>0</v>
      </c>
      <c r="Y48" s="583">
        <v>980000</v>
      </c>
      <c r="Z48" s="583">
        <v>0</v>
      </c>
      <c r="AA48" s="583">
        <v>0</v>
      </c>
      <c r="AB48" s="583">
        <v>420000</v>
      </c>
      <c r="AC48" s="574" t="s">
        <v>92</v>
      </c>
      <c r="AD48" s="583">
        <f>U48</f>
        <v>2380000</v>
      </c>
      <c r="AE48" s="583">
        <v>0</v>
      </c>
      <c r="AF48" s="583">
        <v>0</v>
      </c>
      <c r="AG48" s="587"/>
      <c r="AH48" s="579">
        <v>45839</v>
      </c>
      <c r="AI48" s="579">
        <v>45901</v>
      </c>
      <c r="AJ48" s="585"/>
    </row>
    <row r="49" spans="1:36" ht="60" customHeight="1" x14ac:dyDescent="0.25">
      <c r="A49" s="1"/>
      <c r="B49" s="593"/>
      <c r="C49" s="548"/>
      <c r="D49" s="548"/>
      <c r="E49" s="548"/>
      <c r="F49" s="548"/>
      <c r="G49" s="548"/>
      <c r="H49" s="548"/>
      <c r="I49" s="548"/>
      <c r="J49" s="187" t="s">
        <v>552</v>
      </c>
      <c r="K49" s="187" t="s">
        <v>553</v>
      </c>
      <c r="L49" s="187" t="s">
        <v>554</v>
      </c>
      <c r="M49" s="100">
        <v>30</v>
      </c>
      <c r="N49" s="597"/>
      <c r="O49" s="597"/>
      <c r="P49" s="605"/>
      <c r="Q49" s="605"/>
      <c r="R49" s="605"/>
      <c r="S49" s="605"/>
      <c r="T49" s="548"/>
      <c r="U49" s="548"/>
      <c r="V49" s="565"/>
      <c r="W49" s="565"/>
      <c r="X49" s="565"/>
      <c r="Y49" s="565"/>
      <c r="Z49" s="565"/>
      <c r="AA49" s="565"/>
      <c r="AB49" s="565"/>
      <c r="AC49" s="548"/>
      <c r="AD49" s="565"/>
      <c r="AE49" s="565"/>
      <c r="AF49" s="565"/>
      <c r="AG49" s="601"/>
      <c r="AH49" s="594"/>
      <c r="AI49" s="594"/>
      <c r="AJ49" s="602"/>
    </row>
    <row r="50" spans="1:36" ht="56.45" customHeight="1" x14ac:dyDescent="0.25">
      <c r="A50" s="1"/>
      <c r="B50" s="593"/>
      <c r="C50" s="548"/>
      <c r="D50" s="548"/>
      <c r="E50" s="548"/>
      <c r="F50" s="548" t="s">
        <v>595</v>
      </c>
      <c r="G50" s="548"/>
      <c r="H50" s="548" t="s">
        <v>83</v>
      </c>
      <c r="I50" s="548" t="s">
        <v>83</v>
      </c>
      <c r="J50" s="185" t="s">
        <v>549</v>
      </c>
      <c r="K50" s="185" t="s">
        <v>550</v>
      </c>
      <c r="L50" s="185" t="s">
        <v>97</v>
      </c>
      <c r="M50" s="100">
        <v>24</v>
      </c>
      <c r="N50" s="548" t="s">
        <v>86</v>
      </c>
      <c r="O50" s="548" t="s">
        <v>123</v>
      </c>
      <c r="P50" s="566" t="s">
        <v>244</v>
      </c>
      <c r="Q50" s="566" t="s">
        <v>245</v>
      </c>
      <c r="R50" s="566" t="s">
        <v>90</v>
      </c>
      <c r="S50" s="566" t="s">
        <v>174</v>
      </c>
      <c r="T50" s="548"/>
      <c r="U50" s="565">
        <f>SUM(V50:AA51)</f>
        <v>1020000</v>
      </c>
      <c r="V50" s="565">
        <v>600000</v>
      </c>
      <c r="W50" s="565">
        <v>0</v>
      </c>
      <c r="X50" s="565">
        <v>0</v>
      </c>
      <c r="Y50" s="565">
        <v>420000</v>
      </c>
      <c r="Z50" s="565">
        <v>0</v>
      </c>
      <c r="AA50" s="565">
        <v>0</v>
      </c>
      <c r="AB50" s="565">
        <v>180000</v>
      </c>
      <c r="AC50" s="548" t="s">
        <v>92</v>
      </c>
      <c r="AD50" s="565">
        <f>U50</f>
        <v>1020000</v>
      </c>
      <c r="AE50" s="565">
        <v>0</v>
      </c>
      <c r="AF50" s="565">
        <v>0</v>
      </c>
      <c r="AG50" s="601"/>
      <c r="AH50" s="594"/>
      <c r="AI50" s="594"/>
      <c r="AJ50" s="602"/>
    </row>
    <row r="51" spans="1:36" ht="61.5" customHeight="1" thickBot="1" x14ac:dyDescent="0.3">
      <c r="A51" s="1"/>
      <c r="B51" s="573"/>
      <c r="C51" s="563"/>
      <c r="D51" s="563"/>
      <c r="E51" s="563"/>
      <c r="F51" s="563"/>
      <c r="G51" s="563"/>
      <c r="H51" s="563"/>
      <c r="I51" s="563"/>
      <c r="J51" s="184" t="s">
        <v>552</v>
      </c>
      <c r="K51" s="184" t="s">
        <v>553</v>
      </c>
      <c r="L51" s="184" t="s">
        <v>554</v>
      </c>
      <c r="M51" s="101">
        <v>24</v>
      </c>
      <c r="N51" s="563"/>
      <c r="O51" s="563"/>
      <c r="P51" s="568"/>
      <c r="Q51" s="568"/>
      <c r="R51" s="568"/>
      <c r="S51" s="568"/>
      <c r="T51" s="563"/>
      <c r="U51" s="563"/>
      <c r="V51" s="576"/>
      <c r="W51" s="576"/>
      <c r="X51" s="576"/>
      <c r="Y51" s="576"/>
      <c r="Z51" s="576"/>
      <c r="AA51" s="576"/>
      <c r="AB51" s="576"/>
      <c r="AC51" s="563"/>
      <c r="AD51" s="576"/>
      <c r="AE51" s="576"/>
      <c r="AF51" s="576"/>
      <c r="AG51" s="588"/>
      <c r="AH51" s="580"/>
      <c r="AI51" s="580"/>
      <c r="AJ51" s="586"/>
    </row>
    <row r="52" spans="1:36" ht="56.45" customHeight="1" x14ac:dyDescent="0.25">
      <c r="A52" s="1"/>
      <c r="B52" s="572" t="s">
        <v>596</v>
      </c>
      <c r="C52" s="574" t="s">
        <v>597</v>
      </c>
      <c r="D52" s="574" t="s">
        <v>547</v>
      </c>
      <c r="E52" s="574" t="s">
        <v>238</v>
      </c>
      <c r="F52" s="574" t="s">
        <v>598</v>
      </c>
      <c r="G52" s="574" t="s">
        <v>240</v>
      </c>
      <c r="H52" s="574" t="s">
        <v>83</v>
      </c>
      <c r="I52" s="574" t="s">
        <v>83</v>
      </c>
      <c r="J52" s="186" t="s">
        <v>549</v>
      </c>
      <c r="K52" s="186" t="s">
        <v>550</v>
      </c>
      <c r="L52" s="186" t="s">
        <v>97</v>
      </c>
      <c r="M52" s="98">
        <v>2</v>
      </c>
      <c r="N52" s="574" t="s">
        <v>86</v>
      </c>
      <c r="O52" s="574" t="s">
        <v>121</v>
      </c>
      <c r="P52" s="574" t="s">
        <v>244</v>
      </c>
      <c r="Q52" s="574" t="s">
        <v>245</v>
      </c>
      <c r="R52" s="574" t="s">
        <v>90</v>
      </c>
      <c r="S52" s="574" t="s">
        <v>174</v>
      </c>
      <c r="T52" s="583">
        <f>SUM(U52:U55)</f>
        <v>1020000</v>
      </c>
      <c r="U52" s="583">
        <f>SUM(V52:AA53)</f>
        <v>255000</v>
      </c>
      <c r="V52" s="583">
        <v>150000</v>
      </c>
      <c r="W52" s="583">
        <v>0</v>
      </c>
      <c r="X52" s="583">
        <v>0</v>
      </c>
      <c r="Y52" s="583">
        <v>105000</v>
      </c>
      <c r="Z52" s="583">
        <v>0</v>
      </c>
      <c r="AA52" s="583">
        <v>0</v>
      </c>
      <c r="AB52" s="583">
        <v>45000</v>
      </c>
      <c r="AC52" s="574" t="s">
        <v>92</v>
      </c>
      <c r="AD52" s="583">
        <f>U52</f>
        <v>255000</v>
      </c>
      <c r="AE52" s="583">
        <v>0</v>
      </c>
      <c r="AF52" s="583">
        <v>0</v>
      </c>
      <c r="AG52" s="587"/>
      <c r="AH52" s="579" t="s">
        <v>543</v>
      </c>
      <c r="AI52" s="579" t="s">
        <v>544</v>
      </c>
      <c r="AJ52" s="585"/>
    </row>
    <row r="53" spans="1:36" ht="60.95" customHeight="1" x14ac:dyDescent="0.25">
      <c r="A53" s="1"/>
      <c r="B53" s="593"/>
      <c r="C53" s="548"/>
      <c r="D53" s="548"/>
      <c r="E53" s="548"/>
      <c r="F53" s="548"/>
      <c r="G53" s="548"/>
      <c r="H53" s="548"/>
      <c r="I53" s="548"/>
      <c r="J53" s="187" t="s">
        <v>552</v>
      </c>
      <c r="K53" s="187" t="s">
        <v>553</v>
      </c>
      <c r="L53" s="187" t="s">
        <v>554</v>
      </c>
      <c r="M53" s="100">
        <v>2</v>
      </c>
      <c r="N53" s="548"/>
      <c r="O53" s="548"/>
      <c r="P53" s="548"/>
      <c r="Q53" s="548"/>
      <c r="R53" s="548"/>
      <c r="S53" s="548"/>
      <c r="T53" s="548"/>
      <c r="U53" s="548"/>
      <c r="V53" s="565"/>
      <c r="W53" s="565"/>
      <c r="X53" s="565"/>
      <c r="Y53" s="565"/>
      <c r="Z53" s="565"/>
      <c r="AA53" s="565"/>
      <c r="AB53" s="565"/>
      <c r="AC53" s="548"/>
      <c r="AD53" s="565"/>
      <c r="AE53" s="565"/>
      <c r="AF53" s="565"/>
      <c r="AG53" s="601"/>
      <c r="AH53" s="594"/>
      <c r="AI53" s="594"/>
      <c r="AJ53" s="602"/>
    </row>
    <row r="54" spans="1:36" ht="57.6" customHeight="1" x14ac:dyDescent="0.25">
      <c r="A54" s="1"/>
      <c r="B54" s="593"/>
      <c r="C54" s="548"/>
      <c r="D54" s="548"/>
      <c r="E54" s="548"/>
      <c r="F54" s="548" t="s">
        <v>599</v>
      </c>
      <c r="G54" s="548"/>
      <c r="H54" s="548" t="s">
        <v>83</v>
      </c>
      <c r="I54" s="548" t="s">
        <v>83</v>
      </c>
      <c r="J54" s="185" t="s">
        <v>549</v>
      </c>
      <c r="K54" s="185" t="s">
        <v>550</v>
      </c>
      <c r="L54" s="185" t="s">
        <v>97</v>
      </c>
      <c r="M54" s="100">
        <v>8</v>
      </c>
      <c r="N54" s="548" t="s">
        <v>86</v>
      </c>
      <c r="O54" s="548" t="s">
        <v>121</v>
      </c>
      <c r="P54" s="548" t="s">
        <v>244</v>
      </c>
      <c r="Q54" s="548" t="s">
        <v>245</v>
      </c>
      <c r="R54" s="548" t="s">
        <v>90</v>
      </c>
      <c r="S54" s="548" t="s">
        <v>174</v>
      </c>
      <c r="T54" s="548"/>
      <c r="U54" s="565">
        <f>SUM(V54:AA55)</f>
        <v>765000</v>
      </c>
      <c r="V54" s="565">
        <v>450000</v>
      </c>
      <c r="W54" s="565">
        <v>0</v>
      </c>
      <c r="X54" s="565">
        <v>0</v>
      </c>
      <c r="Y54" s="565">
        <v>315000</v>
      </c>
      <c r="Z54" s="565">
        <v>0</v>
      </c>
      <c r="AA54" s="565">
        <v>0</v>
      </c>
      <c r="AB54" s="565">
        <v>135000</v>
      </c>
      <c r="AC54" s="548" t="s">
        <v>92</v>
      </c>
      <c r="AD54" s="565">
        <f>U54</f>
        <v>765000</v>
      </c>
      <c r="AE54" s="565">
        <v>0</v>
      </c>
      <c r="AF54" s="565">
        <v>0</v>
      </c>
      <c r="AG54" s="601"/>
      <c r="AH54" s="594"/>
      <c r="AI54" s="594"/>
      <c r="AJ54" s="602"/>
    </row>
    <row r="55" spans="1:36" ht="60" customHeight="1" thickBot="1" x14ac:dyDescent="0.3">
      <c r="A55" s="1"/>
      <c r="B55" s="573"/>
      <c r="C55" s="563"/>
      <c r="D55" s="563"/>
      <c r="E55" s="563"/>
      <c r="F55" s="563"/>
      <c r="G55" s="563"/>
      <c r="H55" s="563"/>
      <c r="I55" s="563"/>
      <c r="J55" s="184" t="s">
        <v>552</v>
      </c>
      <c r="K55" s="184" t="s">
        <v>553</v>
      </c>
      <c r="L55" s="184" t="s">
        <v>554</v>
      </c>
      <c r="M55" s="101">
        <v>8</v>
      </c>
      <c r="N55" s="563"/>
      <c r="O55" s="563"/>
      <c r="P55" s="563"/>
      <c r="Q55" s="563"/>
      <c r="R55" s="563"/>
      <c r="S55" s="563"/>
      <c r="T55" s="563"/>
      <c r="U55" s="563"/>
      <c r="V55" s="576"/>
      <c r="W55" s="576"/>
      <c r="X55" s="576"/>
      <c r="Y55" s="576"/>
      <c r="Z55" s="576"/>
      <c r="AA55" s="576"/>
      <c r="AB55" s="576"/>
      <c r="AC55" s="563"/>
      <c r="AD55" s="576"/>
      <c r="AE55" s="576"/>
      <c r="AF55" s="576"/>
      <c r="AG55" s="588"/>
      <c r="AH55" s="580"/>
      <c r="AI55" s="580"/>
      <c r="AJ55" s="586"/>
    </row>
    <row r="56" spans="1:36" ht="57.6" customHeight="1" x14ac:dyDescent="0.25">
      <c r="A56" s="1"/>
      <c r="B56" s="572" t="s">
        <v>600</v>
      </c>
      <c r="C56" s="574" t="s">
        <v>601</v>
      </c>
      <c r="D56" s="574" t="s">
        <v>547</v>
      </c>
      <c r="E56" s="574" t="s">
        <v>238</v>
      </c>
      <c r="F56" s="574" t="s">
        <v>602</v>
      </c>
      <c r="G56" s="574" t="s">
        <v>240</v>
      </c>
      <c r="H56" s="574" t="s">
        <v>603</v>
      </c>
      <c r="I56" s="574" t="s">
        <v>83</v>
      </c>
      <c r="J56" s="100" t="s">
        <v>569</v>
      </c>
      <c r="K56" s="100" t="s">
        <v>570</v>
      </c>
      <c r="L56" s="100" t="s">
        <v>97</v>
      </c>
      <c r="M56" s="98">
        <v>60</v>
      </c>
      <c r="N56" s="548" t="s">
        <v>86</v>
      </c>
      <c r="O56" s="548" t="s">
        <v>118</v>
      </c>
      <c r="P56" s="566" t="s">
        <v>244</v>
      </c>
      <c r="Q56" s="566" t="s">
        <v>245</v>
      </c>
      <c r="R56" s="566" t="s">
        <v>90</v>
      </c>
      <c r="S56" s="566" t="s">
        <v>174</v>
      </c>
      <c r="T56" s="583">
        <f>U56</f>
        <v>1530000</v>
      </c>
      <c r="U56" s="583">
        <f>SUM(V56:AA57)</f>
        <v>1530000</v>
      </c>
      <c r="V56" s="583">
        <v>900000</v>
      </c>
      <c r="W56" s="583">
        <v>0</v>
      </c>
      <c r="X56" s="583">
        <v>0</v>
      </c>
      <c r="Y56" s="583">
        <v>630000</v>
      </c>
      <c r="Z56" s="583">
        <v>0</v>
      </c>
      <c r="AA56" s="583">
        <v>0</v>
      </c>
      <c r="AB56" s="583">
        <v>270000</v>
      </c>
      <c r="AC56" s="574" t="s">
        <v>92</v>
      </c>
      <c r="AD56" s="583">
        <f>U56</f>
        <v>1530000</v>
      </c>
      <c r="AE56" s="583">
        <v>0</v>
      </c>
      <c r="AF56" s="583">
        <v>0</v>
      </c>
      <c r="AG56" s="587"/>
      <c r="AH56" s="579" t="s">
        <v>626</v>
      </c>
      <c r="AI56" s="579" t="s">
        <v>764</v>
      </c>
      <c r="AJ56" s="585"/>
    </row>
    <row r="57" spans="1:36" ht="59.1" customHeight="1" thickBot="1" x14ac:dyDescent="0.3">
      <c r="A57" s="1"/>
      <c r="B57" s="573"/>
      <c r="C57" s="563"/>
      <c r="D57" s="563"/>
      <c r="E57" s="563"/>
      <c r="F57" s="563"/>
      <c r="G57" s="563"/>
      <c r="H57" s="563"/>
      <c r="I57" s="563"/>
      <c r="J57" s="101" t="s">
        <v>571</v>
      </c>
      <c r="K57" s="101" t="s">
        <v>572</v>
      </c>
      <c r="L57" s="101" t="s">
        <v>554</v>
      </c>
      <c r="M57" s="101">
        <v>800</v>
      </c>
      <c r="N57" s="563"/>
      <c r="O57" s="563"/>
      <c r="P57" s="568"/>
      <c r="Q57" s="568"/>
      <c r="R57" s="568"/>
      <c r="S57" s="568"/>
      <c r="T57" s="563"/>
      <c r="U57" s="563"/>
      <c r="V57" s="576"/>
      <c r="W57" s="576"/>
      <c r="X57" s="576"/>
      <c r="Y57" s="576"/>
      <c r="Z57" s="576"/>
      <c r="AA57" s="576"/>
      <c r="AB57" s="576"/>
      <c r="AC57" s="563"/>
      <c r="AD57" s="576"/>
      <c r="AE57" s="576"/>
      <c r="AF57" s="576"/>
      <c r="AG57" s="588"/>
      <c r="AH57" s="580"/>
      <c r="AI57" s="580"/>
      <c r="AJ57" s="586"/>
    </row>
    <row r="58" spans="1:36" ht="52.5" customHeight="1" x14ac:dyDescent="0.25">
      <c r="A58" s="1"/>
      <c r="B58" s="542" t="s">
        <v>604</v>
      </c>
      <c r="C58" s="545" t="s">
        <v>765</v>
      </c>
      <c r="D58" s="545" t="s">
        <v>547</v>
      </c>
      <c r="E58" s="545" t="s">
        <v>238</v>
      </c>
      <c r="F58" s="574" t="s">
        <v>606</v>
      </c>
      <c r="G58" s="574" t="s">
        <v>240</v>
      </c>
      <c r="H58" s="574" t="s">
        <v>83</v>
      </c>
      <c r="I58" s="574" t="s">
        <v>83</v>
      </c>
      <c r="J58" s="186" t="s">
        <v>549</v>
      </c>
      <c r="K58" s="186" t="s">
        <v>550</v>
      </c>
      <c r="L58" s="186" t="s">
        <v>97</v>
      </c>
      <c r="M58" s="98">
        <v>48</v>
      </c>
      <c r="N58" s="545" t="s">
        <v>86</v>
      </c>
      <c r="O58" s="545" t="s">
        <v>111</v>
      </c>
      <c r="P58" s="545" t="s">
        <v>244</v>
      </c>
      <c r="Q58" s="545" t="s">
        <v>245</v>
      </c>
      <c r="R58" s="545" t="s">
        <v>90</v>
      </c>
      <c r="S58" s="545" t="s">
        <v>174</v>
      </c>
      <c r="T58" s="567">
        <f>SUM(U58:U63)</f>
        <v>4744900.5999999996</v>
      </c>
      <c r="U58" s="583">
        <f>SUM(V58:AA61)</f>
        <v>4013900.6</v>
      </c>
      <c r="V58" s="583">
        <v>2361118</v>
      </c>
      <c r="W58" s="583">
        <v>0</v>
      </c>
      <c r="X58" s="583">
        <v>0</v>
      </c>
      <c r="Y58" s="583">
        <v>1652782.6</v>
      </c>
      <c r="Z58" s="583">
        <v>0</v>
      </c>
      <c r="AA58" s="583">
        <v>0</v>
      </c>
      <c r="AB58" s="583">
        <v>708335.4</v>
      </c>
      <c r="AC58" s="574" t="s">
        <v>92</v>
      </c>
      <c r="AD58" s="583">
        <f>U58</f>
        <v>4013900.6</v>
      </c>
      <c r="AE58" s="583">
        <v>0</v>
      </c>
      <c r="AF58" s="583">
        <v>0</v>
      </c>
      <c r="AG58" s="587"/>
      <c r="AH58" s="556" t="s">
        <v>543</v>
      </c>
      <c r="AI58" s="556" t="s">
        <v>544</v>
      </c>
      <c r="AJ58" s="606"/>
    </row>
    <row r="59" spans="1:36" ht="52.5" customHeight="1" x14ac:dyDescent="0.25">
      <c r="A59" s="1"/>
      <c r="B59" s="543"/>
      <c r="C59" s="546"/>
      <c r="D59" s="546"/>
      <c r="E59" s="546"/>
      <c r="F59" s="548"/>
      <c r="G59" s="548"/>
      <c r="H59" s="548"/>
      <c r="I59" s="548"/>
      <c r="J59" s="609" t="s">
        <v>552</v>
      </c>
      <c r="K59" s="609" t="s">
        <v>553</v>
      </c>
      <c r="L59" s="609" t="s">
        <v>554</v>
      </c>
      <c r="M59" s="597">
        <v>48</v>
      </c>
      <c r="N59" s="546"/>
      <c r="O59" s="546"/>
      <c r="P59" s="546"/>
      <c r="Q59" s="546"/>
      <c r="R59" s="546"/>
      <c r="S59" s="546"/>
      <c r="T59" s="612"/>
      <c r="U59" s="548"/>
      <c r="V59" s="565"/>
      <c r="W59" s="565"/>
      <c r="X59" s="565"/>
      <c r="Y59" s="565"/>
      <c r="Z59" s="565"/>
      <c r="AA59" s="565"/>
      <c r="AB59" s="565"/>
      <c r="AC59" s="548"/>
      <c r="AD59" s="548"/>
      <c r="AE59" s="565"/>
      <c r="AF59" s="565"/>
      <c r="AG59" s="601"/>
      <c r="AH59" s="557"/>
      <c r="AI59" s="557"/>
      <c r="AJ59" s="607"/>
    </row>
    <row r="60" spans="1:36" ht="56.45" hidden="1" customHeight="1" x14ac:dyDescent="0.25">
      <c r="A60" s="1"/>
      <c r="B60" s="543"/>
      <c r="C60" s="546"/>
      <c r="D60" s="546"/>
      <c r="E60" s="546"/>
      <c r="F60" s="548"/>
      <c r="G60" s="548"/>
      <c r="H60" s="548"/>
      <c r="I60" s="548"/>
      <c r="J60" s="610"/>
      <c r="K60" s="610"/>
      <c r="L60" s="610"/>
      <c r="M60" s="546"/>
      <c r="N60" s="546"/>
      <c r="O60" s="546"/>
      <c r="P60" s="546"/>
      <c r="Q60" s="546"/>
      <c r="R60" s="546"/>
      <c r="S60" s="546"/>
      <c r="T60" s="612"/>
      <c r="U60" s="548"/>
      <c r="V60" s="565"/>
      <c r="W60" s="565"/>
      <c r="X60" s="565"/>
      <c r="Y60" s="565"/>
      <c r="Z60" s="565"/>
      <c r="AA60" s="565"/>
      <c r="AB60" s="565"/>
      <c r="AC60" s="548"/>
      <c r="AD60" s="548"/>
      <c r="AE60" s="565"/>
      <c r="AF60" s="565"/>
      <c r="AG60" s="601"/>
      <c r="AH60" s="557"/>
      <c r="AI60" s="557"/>
      <c r="AJ60" s="607"/>
    </row>
    <row r="61" spans="1:36" ht="10.5" customHeight="1" x14ac:dyDescent="0.25">
      <c r="A61" s="1"/>
      <c r="B61" s="543"/>
      <c r="C61" s="546"/>
      <c r="D61" s="546"/>
      <c r="E61" s="546"/>
      <c r="F61" s="548"/>
      <c r="G61" s="548"/>
      <c r="H61" s="548"/>
      <c r="I61" s="548"/>
      <c r="J61" s="611"/>
      <c r="K61" s="611"/>
      <c r="L61" s="611"/>
      <c r="M61" s="603"/>
      <c r="N61" s="603"/>
      <c r="O61" s="603"/>
      <c r="P61" s="603"/>
      <c r="Q61" s="603"/>
      <c r="R61" s="603"/>
      <c r="S61" s="603"/>
      <c r="T61" s="612"/>
      <c r="U61" s="548"/>
      <c r="V61" s="565"/>
      <c r="W61" s="565"/>
      <c r="X61" s="565"/>
      <c r="Y61" s="565"/>
      <c r="Z61" s="565"/>
      <c r="AA61" s="565"/>
      <c r="AB61" s="565"/>
      <c r="AC61" s="548"/>
      <c r="AD61" s="548"/>
      <c r="AE61" s="565"/>
      <c r="AF61" s="565"/>
      <c r="AG61" s="601"/>
      <c r="AH61" s="557"/>
      <c r="AI61" s="557"/>
      <c r="AJ61" s="607"/>
    </row>
    <row r="62" spans="1:36" ht="59.1" customHeight="1" x14ac:dyDescent="0.25">
      <c r="A62" s="1"/>
      <c r="B62" s="543"/>
      <c r="C62" s="546"/>
      <c r="D62" s="546"/>
      <c r="E62" s="546"/>
      <c r="F62" s="597" t="s">
        <v>606</v>
      </c>
      <c r="G62" s="597" t="s">
        <v>610</v>
      </c>
      <c r="H62" s="597" t="s">
        <v>83</v>
      </c>
      <c r="I62" s="597" t="s">
        <v>83</v>
      </c>
      <c r="J62" s="100" t="s">
        <v>611</v>
      </c>
      <c r="K62" s="100" t="s">
        <v>612</v>
      </c>
      <c r="L62" s="100" t="s">
        <v>554</v>
      </c>
      <c r="M62" s="254">
        <v>20</v>
      </c>
      <c r="N62" s="597" t="s">
        <v>86</v>
      </c>
      <c r="O62" s="597" t="s">
        <v>111</v>
      </c>
      <c r="P62" s="597" t="s">
        <v>244</v>
      </c>
      <c r="Q62" s="597" t="s">
        <v>245</v>
      </c>
      <c r="R62" s="597" t="s">
        <v>90</v>
      </c>
      <c r="S62" s="597" t="s">
        <v>174</v>
      </c>
      <c r="T62" s="612"/>
      <c r="U62" s="598">
        <f>SUM(V62:AA63)</f>
        <v>731000</v>
      </c>
      <c r="V62" s="598">
        <v>430000</v>
      </c>
      <c r="W62" s="598">
        <v>0</v>
      </c>
      <c r="X62" s="598">
        <v>0</v>
      </c>
      <c r="Y62" s="598">
        <v>301000</v>
      </c>
      <c r="Z62" s="598">
        <v>0</v>
      </c>
      <c r="AA62" s="598">
        <v>0</v>
      </c>
      <c r="AB62" s="598">
        <v>129000</v>
      </c>
      <c r="AC62" s="597" t="s">
        <v>92</v>
      </c>
      <c r="AD62" s="598">
        <f>U62</f>
        <v>731000</v>
      </c>
      <c r="AE62" s="598">
        <v>0</v>
      </c>
      <c r="AF62" s="598">
        <v>0</v>
      </c>
      <c r="AG62" s="599"/>
      <c r="AH62" s="557"/>
      <c r="AI62" s="557"/>
      <c r="AJ62" s="607"/>
    </row>
    <row r="63" spans="1:36" ht="66.599999999999994" customHeight="1" thickBot="1" x14ac:dyDescent="0.3">
      <c r="A63" s="1"/>
      <c r="B63" s="544"/>
      <c r="C63" s="547"/>
      <c r="D63" s="547"/>
      <c r="E63" s="547"/>
      <c r="F63" s="547"/>
      <c r="G63" s="547"/>
      <c r="H63" s="547"/>
      <c r="I63" s="547"/>
      <c r="J63" s="101" t="s">
        <v>613</v>
      </c>
      <c r="K63" s="101" t="s">
        <v>614</v>
      </c>
      <c r="L63" s="101" t="s">
        <v>248</v>
      </c>
      <c r="M63" s="254">
        <v>20</v>
      </c>
      <c r="N63" s="547"/>
      <c r="O63" s="547"/>
      <c r="P63" s="547"/>
      <c r="Q63" s="547"/>
      <c r="R63" s="547"/>
      <c r="S63" s="547"/>
      <c r="T63" s="613"/>
      <c r="U63" s="547"/>
      <c r="V63" s="613"/>
      <c r="W63" s="613"/>
      <c r="X63" s="613"/>
      <c r="Y63" s="613"/>
      <c r="Z63" s="613"/>
      <c r="AA63" s="613"/>
      <c r="AB63" s="613"/>
      <c r="AC63" s="547"/>
      <c r="AD63" s="613"/>
      <c r="AE63" s="613"/>
      <c r="AF63" s="613"/>
      <c r="AG63" s="614"/>
      <c r="AH63" s="558"/>
      <c r="AI63" s="558"/>
      <c r="AJ63" s="608"/>
    </row>
    <row r="64" spans="1:36" ht="52.5" customHeight="1" x14ac:dyDescent="0.25">
      <c r="A64" s="1"/>
      <c r="B64" s="572" t="s">
        <v>607</v>
      </c>
      <c r="C64" s="574" t="s">
        <v>608</v>
      </c>
      <c r="D64" s="574" t="s">
        <v>547</v>
      </c>
      <c r="E64" s="574" t="s">
        <v>238</v>
      </c>
      <c r="F64" s="574" t="s">
        <v>609</v>
      </c>
      <c r="G64" s="574" t="s">
        <v>610</v>
      </c>
      <c r="H64" s="574" t="s">
        <v>83</v>
      </c>
      <c r="I64" s="574" t="s">
        <v>83</v>
      </c>
      <c r="J64" s="100" t="s">
        <v>611</v>
      </c>
      <c r="K64" s="100" t="s">
        <v>612</v>
      </c>
      <c r="L64" s="100" t="s">
        <v>554</v>
      </c>
      <c r="M64" s="98">
        <v>80</v>
      </c>
      <c r="N64" s="574" t="s">
        <v>86</v>
      </c>
      <c r="O64" s="574" t="s">
        <v>114</v>
      </c>
      <c r="P64" s="574" t="s">
        <v>244</v>
      </c>
      <c r="Q64" s="574" t="s">
        <v>245</v>
      </c>
      <c r="R64" s="574" t="s">
        <v>90</v>
      </c>
      <c r="S64" s="574" t="s">
        <v>174</v>
      </c>
      <c r="T64" s="583">
        <f>U64</f>
        <v>841500</v>
      </c>
      <c r="U64" s="583">
        <f>SUM(V64:AA65)</f>
        <v>841500</v>
      </c>
      <c r="V64" s="583">
        <v>495000</v>
      </c>
      <c r="W64" s="583">
        <v>0</v>
      </c>
      <c r="X64" s="583">
        <v>0</v>
      </c>
      <c r="Y64" s="583">
        <v>346500</v>
      </c>
      <c r="Z64" s="583">
        <v>0</v>
      </c>
      <c r="AA64" s="583">
        <v>0</v>
      </c>
      <c r="AB64" s="583">
        <v>148500</v>
      </c>
      <c r="AC64" s="574" t="s">
        <v>92</v>
      </c>
      <c r="AD64" s="583">
        <f>U64</f>
        <v>841500</v>
      </c>
      <c r="AE64" s="583">
        <v>0</v>
      </c>
      <c r="AF64" s="583">
        <v>0</v>
      </c>
      <c r="AG64" s="587"/>
      <c r="AH64" s="579" t="s">
        <v>362</v>
      </c>
      <c r="AI64" s="579" t="s">
        <v>763</v>
      </c>
      <c r="AJ64" s="585"/>
    </row>
    <row r="65" spans="1:36" ht="52.5" customHeight="1" thickBot="1" x14ac:dyDescent="0.3">
      <c r="A65" s="1"/>
      <c r="B65" s="573"/>
      <c r="C65" s="563"/>
      <c r="D65" s="563"/>
      <c r="E65" s="563"/>
      <c r="F65" s="563"/>
      <c r="G65" s="563"/>
      <c r="H65" s="563"/>
      <c r="I65" s="563"/>
      <c r="J65" s="101" t="s">
        <v>613</v>
      </c>
      <c r="K65" s="101" t="s">
        <v>614</v>
      </c>
      <c r="L65" s="101" t="s">
        <v>248</v>
      </c>
      <c r="M65" s="101">
        <v>80</v>
      </c>
      <c r="N65" s="563"/>
      <c r="O65" s="563"/>
      <c r="P65" s="563"/>
      <c r="Q65" s="563"/>
      <c r="R65" s="563"/>
      <c r="S65" s="563"/>
      <c r="T65" s="563"/>
      <c r="U65" s="563"/>
      <c r="V65" s="576"/>
      <c r="W65" s="576"/>
      <c r="X65" s="576"/>
      <c r="Y65" s="576"/>
      <c r="Z65" s="576"/>
      <c r="AA65" s="576"/>
      <c r="AB65" s="576"/>
      <c r="AC65" s="563"/>
      <c r="AD65" s="576"/>
      <c r="AE65" s="576"/>
      <c r="AF65" s="576"/>
      <c r="AG65" s="588"/>
      <c r="AH65" s="580"/>
      <c r="AI65" s="580"/>
      <c r="AJ65" s="586"/>
    </row>
    <row r="66" spans="1:36" ht="52.5" customHeight="1" thickBot="1" x14ac:dyDescent="0.3">
      <c r="A66" s="1"/>
      <c r="B66" s="572" t="s">
        <v>615</v>
      </c>
      <c r="C66" s="574" t="s">
        <v>616</v>
      </c>
      <c r="D66" s="574" t="s">
        <v>547</v>
      </c>
      <c r="E66" s="574" t="s">
        <v>238</v>
      </c>
      <c r="F66" s="574" t="s">
        <v>617</v>
      </c>
      <c r="G66" s="574" t="s">
        <v>610</v>
      </c>
      <c r="H66" s="574" t="s">
        <v>83</v>
      </c>
      <c r="I66" s="574" t="s">
        <v>83</v>
      </c>
      <c r="J66" s="100" t="s">
        <v>611</v>
      </c>
      <c r="K66" s="100" t="s">
        <v>612</v>
      </c>
      <c r="L66" s="100" t="s">
        <v>554</v>
      </c>
      <c r="M66" s="98">
        <v>40</v>
      </c>
      <c r="N66" s="538" t="s">
        <v>86</v>
      </c>
      <c r="O66" s="538" t="s">
        <v>105</v>
      </c>
      <c r="P66" s="535" t="s">
        <v>244</v>
      </c>
      <c r="Q66" s="535" t="s">
        <v>245</v>
      </c>
      <c r="R66" s="535" t="s">
        <v>90</v>
      </c>
      <c r="S66" s="535" t="s">
        <v>174</v>
      </c>
      <c r="T66" s="583">
        <f>U66</f>
        <v>1432482.9</v>
      </c>
      <c r="U66" s="583">
        <f>SUM(V66:AA67)</f>
        <v>1432482.9</v>
      </c>
      <c r="V66" s="583">
        <v>842637</v>
      </c>
      <c r="W66" s="583">
        <v>0</v>
      </c>
      <c r="X66" s="583">
        <v>0</v>
      </c>
      <c r="Y66" s="583">
        <v>589845.9</v>
      </c>
      <c r="Z66" s="583">
        <v>0</v>
      </c>
      <c r="AA66" s="583">
        <v>0</v>
      </c>
      <c r="AB66" s="583">
        <v>252791.1</v>
      </c>
      <c r="AC66" s="574" t="s">
        <v>92</v>
      </c>
      <c r="AD66" s="583">
        <f>U66</f>
        <v>1432482.9</v>
      </c>
      <c r="AE66" s="583">
        <v>0</v>
      </c>
      <c r="AF66" s="583">
        <v>0</v>
      </c>
      <c r="AG66" s="587"/>
      <c r="AH66" s="579" t="s">
        <v>532</v>
      </c>
      <c r="AI66" s="579" t="s">
        <v>357</v>
      </c>
      <c r="AJ66" s="585"/>
    </row>
    <row r="67" spans="1:36" ht="52.5" customHeight="1" thickBot="1" x14ac:dyDescent="0.3">
      <c r="A67" s="1"/>
      <c r="B67" s="573"/>
      <c r="C67" s="563"/>
      <c r="D67" s="563"/>
      <c r="E67" s="563"/>
      <c r="F67" s="563"/>
      <c r="G67" s="563"/>
      <c r="H67" s="563"/>
      <c r="I67" s="563"/>
      <c r="J67" s="101" t="s">
        <v>613</v>
      </c>
      <c r="K67" s="101" t="s">
        <v>614</v>
      </c>
      <c r="L67" s="101" t="s">
        <v>248</v>
      </c>
      <c r="M67" s="101">
        <v>40</v>
      </c>
      <c r="N67" s="538"/>
      <c r="O67" s="538"/>
      <c r="P67" s="535"/>
      <c r="Q67" s="535"/>
      <c r="R67" s="535"/>
      <c r="S67" s="535"/>
      <c r="T67" s="563"/>
      <c r="U67" s="563"/>
      <c r="V67" s="576"/>
      <c r="W67" s="576"/>
      <c r="X67" s="576"/>
      <c r="Y67" s="576"/>
      <c r="Z67" s="576"/>
      <c r="AA67" s="576"/>
      <c r="AB67" s="576"/>
      <c r="AC67" s="563"/>
      <c r="AD67" s="576"/>
      <c r="AE67" s="576"/>
      <c r="AF67" s="576"/>
      <c r="AG67" s="588"/>
      <c r="AH67" s="580"/>
      <c r="AI67" s="580"/>
      <c r="AJ67" s="586"/>
    </row>
    <row r="68" spans="1:36" ht="52.5" customHeight="1" x14ac:dyDescent="0.25">
      <c r="A68" s="1"/>
      <c r="B68" s="572" t="s">
        <v>618</v>
      </c>
      <c r="C68" s="574" t="s">
        <v>619</v>
      </c>
      <c r="D68" s="574" t="s">
        <v>547</v>
      </c>
      <c r="E68" s="574" t="s">
        <v>238</v>
      </c>
      <c r="F68" s="574" t="s">
        <v>620</v>
      </c>
      <c r="G68" s="574" t="s">
        <v>610</v>
      </c>
      <c r="H68" s="574" t="s">
        <v>83</v>
      </c>
      <c r="I68" s="574" t="s">
        <v>83</v>
      </c>
      <c r="J68" s="100" t="s">
        <v>611</v>
      </c>
      <c r="K68" s="100" t="s">
        <v>612</v>
      </c>
      <c r="L68" s="100" t="s">
        <v>554</v>
      </c>
      <c r="M68" s="98">
        <v>40</v>
      </c>
      <c r="N68" s="574" t="s">
        <v>86</v>
      </c>
      <c r="O68" s="574" t="s">
        <v>123</v>
      </c>
      <c r="P68" s="584" t="s">
        <v>244</v>
      </c>
      <c r="Q68" s="584" t="s">
        <v>245</v>
      </c>
      <c r="R68" s="584" t="s">
        <v>90</v>
      </c>
      <c r="S68" s="584" t="s">
        <v>174</v>
      </c>
      <c r="T68" s="583">
        <f>U68</f>
        <v>1870000</v>
      </c>
      <c r="U68" s="583">
        <f>SUM(V68:AA69)</f>
        <v>1870000</v>
      </c>
      <c r="V68" s="583">
        <v>1100000</v>
      </c>
      <c r="W68" s="583">
        <v>0</v>
      </c>
      <c r="X68" s="583">
        <v>0</v>
      </c>
      <c r="Y68" s="583">
        <v>770000</v>
      </c>
      <c r="Z68" s="583">
        <v>0</v>
      </c>
      <c r="AA68" s="583">
        <v>0</v>
      </c>
      <c r="AB68" s="583">
        <v>330000</v>
      </c>
      <c r="AC68" s="574" t="s">
        <v>92</v>
      </c>
      <c r="AD68" s="583">
        <f>U68</f>
        <v>1870000</v>
      </c>
      <c r="AE68" s="583">
        <v>0</v>
      </c>
      <c r="AF68" s="583">
        <v>0</v>
      </c>
      <c r="AG68" s="587"/>
      <c r="AH68" s="579">
        <v>45839</v>
      </c>
      <c r="AI68" s="579">
        <v>45901</v>
      </c>
      <c r="AJ68" s="585"/>
    </row>
    <row r="69" spans="1:36" ht="52.5" customHeight="1" thickBot="1" x14ac:dyDescent="0.3">
      <c r="A69" s="1"/>
      <c r="B69" s="573"/>
      <c r="C69" s="563"/>
      <c r="D69" s="563"/>
      <c r="E69" s="563"/>
      <c r="F69" s="563"/>
      <c r="G69" s="563"/>
      <c r="H69" s="563"/>
      <c r="I69" s="563"/>
      <c r="J69" s="101" t="s">
        <v>613</v>
      </c>
      <c r="K69" s="101" t="s">
        <v>614</v>
      </c>
      <c r="L69" s="101" t="s">
        <v>248</v>
      </c>
      <c r="M69" s="101">
        <v>40</v>
      </c>
      <c r="N69" s="563"/>
      <c r="O69" s="563"/>
      <c r="P69" s="568"/>
      <c r="Q69" s="568"/>
      <c r="R69" s="568"/>
      <c r="S69" s="568"/>
      <c r="T69" s="563"/>
      <c r="U69" s="563"/>
      <c r="V69" s="576"/>
      <c r="W69" s="576"/>
      <c r="X69" s="576"/>
      <c r="Y69" s="576"/>
      <c r="Z69" s="576"/>
      <c r="AA69" s="576"/>
      <c r="AB69" s="576"/>
      <c r="AC69" s="563"/>
      <c r="AD69" s="576"/>
      <c r="AE69" s="576"/>
      <c r="AF69" s="576"/>
      <c r="AG69" s="588"/>
      <c r="AH69" s="580"/>
      <c r="AI69" s="580"/>
      <c r="AJ69" s="586"/>
    </row>
    <row r="70" spans="1:36" ht="63.95" customHeight="1" x14ac:dyDescent="0.25">
      <c r="A70" s="1"/>
      <c r="B70" s="542" t="s">
        <v>621</v>
      </c>
      <c r="C70" s="545" t="s">
        <v>605</v>
      </c>
      <c r="D70" s="574" t="s">
        <v>547</v>
      </c>
      <c r="E70" s="574" t="s">
        <v>238</v>
      </c>
      <c r="F70" s="548" t="s">
        <v>766</v>
      </c>
      <c r="G70" s="548" t="s">
        <v>240</v>
      </c>
      <c r="H70" s="548" t="s">
        <v>83</v>
      </c>
      <c r="I70" s="548" t="s">
        <v>83</v>
      </c>
      <c r="J70" s="100" t="s">
        <v>569</v>
      </c>
      <c r="K70" s="100" t="s">
        <v>570</v>
      </c>
      <c r="L70" s="100" t="s">
        <v>97</v>
      </c>
      <c r="M70" s="100">
        <v>55</v>
      </c>
      <c r="N70" s="597" t="s">
        <v>86</v>
      </c>
      <c r="O70" s="597" t="s">
        <v>111</v>
      </c>
      <c r="P70" s="597" t="s">
        <v>244</v>
      </c>
      <c r="Q70" s="597" t="s">
        <v>245</v>
      </c>
      <c r="R70" s="597" t="s">
        <v>90</v>
      </c>
      <c r="S70" s="597" t="s">
        <v>174</v>
      </c>
      <c r="T70" s="567">
        <f>U70</f>
        <v>2890301.75</v>
      </c>
      <c r="U70" s="565">
        <f>SUM(V70:AA71)</f>
        <v>2890301.75</v>
      </c>
      <c r="V70" s="565">
        <v>1700177.5</v>
      </c>
      <c r="W70" s="565">
        <v>0</v>
      </c>
      <c r="X70" s="565">
        <v>0</v>
      </c>
      <c r="Y70" s="565">
        <v>1190124.25</v>
      </c>
      <c r="Z70" s="565">
        <v>0</v>
      </c>
      <c r="AA70" s="565">
        <v>0</v>
      </c>
      <c r="AB70" s="565">
        <v>510053.25</v>
      </c>
      <c r="AC70" s="548" t="s">
        <v>92</v>
      </c>
      <c r="AD70" s="565">
        <f>U70</f>
        <v>2890301.75</v>
      </c>
      <c r="AE70" s="565">
        <v>0</v>
      </c>
      <c r="AF70" s="565">
        <v>0</v>
      </c>
      <c r="AG70" s="615"/>
      <c r="AH70" s="556" t="s">
        <v>543</v>
      </c>
      <c r="AI70" s="556" t="s">
        <v>544</v>
      </c>
      <c r="AJ70" s="606"/>
    </row>
    <row r="71" spans="1:36" ht="59.1" customHeight="1" thickBot="1" x14ac:dyDescent="0.3">
      <c r="A71" s="1"/>
      <c r="B71" s="544"/>
      <c r="C71" s="547"/>
      <c r="D71" s="563"/>
      <c r="E71" s="563"/>
      <c r="F71" s="563"/>
      <c r="G71" s="563"/>
      <c r="H71" s="563"/>
      <c r="I71" s="563"/>
      <c r="J71" s="101" t="s">
        <v>571</v>
      </c>
      <c r="K71" s="101" t="s">
        <v>572</v>
      </c>
      <c r="L71" s="101" t="s">
        <v>554</v>
      </c>
      <c r="M71" s="101">
        <v>70</v>
      </c>
      <c r="N71" s="547"/>
      <c r="O71" s="547"/>
      <c r="P71" s="547"/>
      <c r="Q71" s="547"/>
      <c r="R71" s="547"/>
      <c r="S71" s="547"/>
      <c r="T71" s="547"/>
      <c r="U71" s="563"/>
      <c r="V71" s="576"/>
      <c r="W71" s="576"/>
      <c r="X71" s="576"/>
      <c r="Y71" s="576"/>
      <c r="Z71" s="576"/>
      <c r="AA71" s="576"/>
      <c r="AB71" s="576"/>
      <c r="AC71" s="563"/>
      <c r="AD71" s="576"/>
      <c r="AE71" s="576"/>
      <c r="AF71" s="576"/>
      <c r="AG71" s="614"/>
      <c r="AH71" s="558"/>
      <c r="AI71" s="558"/>
      <c r="AJ71" s="608"/>
    </row>
    <row r="72" spans="1:36" ht="52.5" customHeight="1" x14ac:dyDescent="0.25">
      <c r="A72" s="1"/>
      <c r="B72" s="572" t="s">
        <v>622</v>
      </c>
      <c r="C72" s="574" t="s">
        <v>623</v>
      </c>
      <c r="D72" s="574" t="s">
        <v>547</v>
      </c>
      <c r="E72" s="574" t="s">
        <v>238</v>
      </c>
      <c r="F72" s="574" t="s">
        <v>624</v>
      </c>
      <c r="G72" s="574" t="s">
        <v>610</v>
      </c>
      <c r="H72" s="574" t="s">
        <v>83</v>
      </c>
      <c r="I72" s="574" t="s">
        <v>83</v>
      </c>
      <c r="J72" s="100" t="s">
        <v>611</v>
      </c>
      <c r="K72" s="100" t="s">
        <v>612</v>
      </c>
      <c r="L72" s="100" t="s">
        <v>554</v>
      </c>
      <c r="M72" s="98">
        <v>24</v>
      </c>
      <c r="N72" s="574" t="s">
        <v>86</v>
      </c>
      <c r="O72" s="574" t="s">
        <v>118</v>
      </c>
      <c r="P72" s="574" t="s">
        <v>244</v>
      </c>
      <c r="Q72" s="574" t="s">
        <v>245</v>
      </c>
      <c r="R72" s="574" t="s">
        <v>90</v>
      </c>
      <c r="S72" s="574" t="s">
        <v>174</v>
      </c>
      <c r="T72" s="583">
        <f>U72</f>
        <v>1445000</v>
      </c>
      <c r="U72" s="583">
        <f>SUM(V72:AA73)</f>
        <v>1445000</v>
      </c>
      <c r="V72" s="583">
        <v>850000</v>
      </c>
      <c r="W72" s="583">
        <v>0</v>
      </c>
      <c r="X72" s="583">
        <v>0</v>
      </c>
      <c r="Y72" s="583">
        <v>595000</v>
      </c>
      <c r="Z72" s="583">
        <v>0</v>
      </c>
      <c r="AA72" s="583">
        <v>0</v>
      </c>
      <c r="AB72" s="583">
        <v>255000</v>
      </c>
      <c r="AC72" s="574" t="s">
        <v>92</v>
      </c>
      <c r="AD72" s="583">
        <f>U72</f>
        <v>1445000</v>
      </c>
      <c r="AE72" s="583">
        <v>0</v>
      </c>
      <c r="AF72" s="583">
        <v>0</v>
      </c>
      <c r="AG72" s="587"/>
      <c r="AH72" s="579" t="s">
        <v>625</v>
      </c>
      <c r="AI72" s="579" t="s">
        <v>626</v>
      </c>
      <c r="AJ72" s="585"/>
    </row>
    <row r="73" spans="1:36" ht="52.5" customHeight="1" thickBot="1" x14ac:dyDescent="0.3">
      <c r="A73" s="1"/>
      <c r="B73" s="573"/>
      <c r="C73" s="563"/>
      <c r="D73" s="563"/>
      <c r="E73" s="563"/>
      <c r="F73" s="563"/>
      <c r="G73" s="563"/>
      <c r="H73" s="563"/>
      <c r="I73" s="563"/>
      <c r="J73" s="101" t="s">
        <v>613</v>
      </c>
      <c r="K73" s="101" t="s">
        <v>614</v>
      </c>
      <c r="L73" s="101" t="s">
        <v>248</v>
      </c>
      <c r="M73" s="101">
        <v>24</v>
      </c>
      <c r="N73" s="597"/>
      <c r="O73" s="597"/>
      <c r="P73" s="597"/>
      <c r="Q73" s="597"/>
      <c r="R73" s="597"/>
      <c r="S73" s="597"/>
      <c r="T73" s="576"/>
      <c r="U73" s="563"/>
      <c r="V73" s="576"/>
      <c r="W73" s="576"/>
      <c r="X73" s="576"/>
      <c r="Y73" s="576"/>
      <c r="Z73" s="576"/>
      <c r="AA73" s="576"/>
      <c r="AB73" s="576"/>
      <c r="AC73" s="563"/>
      <c r="AD73" s="576"/>
      <c r="AE73" s="576"/>
      <c r="AF73" s="576"/>
      <c r="AG73" s="588"/>
      <c r="AH73" s="580"/>
      <c r="AI73" s="580"/>
      <c r="AJ73" s="586"/>
    </row>
    <row r="74" spans="1:36" ht="52.5" customHeight="1" x14ac:dyDescent="0.25">
      <c r="A74" s="1"/>
      <c r="B74" s="572" t="s">
        <v>627</v>
      </c>
      <c r="C74" s="574" t="s">
        <v>628</v>
      </c>
      <c r="D74" s="574" t="s">
        <v>547</v>
      </c>
      <c r="E74" s="574" t="s">
        <v>238</v>
      </c>
      <c r="F74" s="574" t="s">
        <v>629</v>
      </c>
      <c r="G74" s="574" t="s">
        <v>610</v>
      </c>
      <c r="H74" s="574" t="s">
        <v>83</v>
      </c>
      <c r="I74" s="574" t="s">
        <v>83</v>
      </c>
      <c r="J74" s="100" t="s">
        <v>611</v>
      </c>
      <c r="K74" s="100" t="s">
        <v>612</v>
      </c>
      <c r="L74" s="100" t="s">
        <v>554</v>
      </c>
      <c r="M74" s="98">
        <v>43</v>
      </c>
      <c r="N74" s="574" t="s">
        <v>86</v>
      </c>
      <c r="O74" s="574" t="s">
        <v>118</v>
      </c>
      <c r="P74" s="574" t="s">
        <v>244</v>
      </c>
      <c r="Q74" s="574" t="s">
        <v>245</v>
      </c>
      <c r="R74" s="574" t="s">
        <v>90</v>
      </c>
      <c r="S74" s="574" t="s">
        <v>174</v>
      </c>
      <c r="T74" s="583">
        <f>U74</f>
        <v>1530000</v>
      </c>
      <c r="U74" s="583">
        <f>SUM(V74:AA75)</f>
        <v>1530000</v>
      </c>
      <c r="V74" s="583">
        <v>900000</v>
      </c>
      <c r="W74" s="583">
        <v>0</v>
      </c>
      <c r="X74" s="583">
        <v>0</v>
      </c>
      <c r="Y74" s="583">
        <v>630000</v>
      </c>
      <c r="Z74" s="583">
        <v>0</v>
      </c>
      <c r="AA74" s="583">
        <v>0</v>
      </c>
      <c r="AB74" s="583">
        <v>270000</v>
      </c>
      <c r="AC74" s="574" t="s">
        <v>92</v>
      </c>
      <c r="AD74" s="583">
        <f>U74</f>
        <v>1530000</v>
      </c>
      <c r="AE74" s="583">
        <v>0</v>
      </c>
      <c r="AF74" s="583">
        <v>0</v>
      </c>
      <c r="AG74" s="587"/>
      <c r="AH74" s="579" t="s">
        <v>626</v>
      </c>
      <c r="AI74" s="579" t="s">
        <v>764</v>
      </c>
      <c r="AJ74" s="585"/>
    </row>
    <row r="75" spans="1:36" ht="52.5" customHeight="1" thickBot="1" x14ac:dyDescent="0.3">
      <c r="A75" s="1"/>
      <c r="B75" s="573"/>
      <c r="C75" s="563"/>
      <c r="D75" s="563"/>
      <c r="E75" s="563"/>
      <c r="F75" s="563"/>
      <c r="G75" s="563"/>
      <c r="H75" s="563"/>
      <c r="I75" s="563"/>
      <c r="J75" s="101" t="s">
        <v>613</v>
      </c>
      <c r="K75" s="101" t="s">
        <v>614</v>
      </c>
      <c r="L75" s="101" t="s">
        <v>248</v>
      </c>
      <c r="M75" s="101">
        <v>43</v>
      </c>
      <c r="N75" s="563"/>
      <c r="O75" s="563"/>
      <c r="P75" s="563"/>
      <c r="Q75" s="563"/>
      <c r="R75" s="563"/>
      <c r="S75" s="563"/>
      <c r="T75" s="576"/>
      <c r="U75" s="563"/>
      <c r="V75" s="576"/>
      <c r="W75" s="576"/>
      <c r="X75" s="576"/>
      <c r="Y75" s="576"/>
      <c r="Z75" s="576"/>
      <c r="AA75" s="576"/>
      <c r="AB75" s="576"/>
      <c r="AC75" s="563"/>
      <c r="AD75" s="576"/>
      <c r="AE75" s="576"/>
      <c r="AF75" s="576"/>
      <c r="AG75" s="588"/>
      <c r="AH75" s="580"/>
      <c r="AI75" s="580"/>
      <c r="AJ75" s="586"/>
    </row>
    <row r="77" spans="1:36" x14ac:dyDescent="0.25">
      <c r="B77" s="8" t="s">
        <v>23</v>
      </c>
      <c r="C77" s="9"/>
      <c r="D77" s="9"/>
      <c r="E77" s="1"/>
      <c r="F77" s="1"/>
    </row>
    <row r="78" spans="1:36" x14ac:dyDescent="0.25">
      <c r="B78" s="14" t="s">
        <v>73</v>
      </c>
      <c r="C78" s="14"/>
      <c r="D78" s="14"/>
      <c r="E78" s="14"/>
      <c r="F78" s="14"/>
    </row>
    <row r="79" spans="1:36" x14ac:dyDescent="0.25">
      <c r="B79" s="14" t="s">
        <v>74</v>
      </c>
      <c r="C79" s="14"/>
      <c r="D79" s="14"/>
      <c r="E79" s="14"/>
      <c r="F79" s="14"/>
    </row>
    <row r="80" spans="1:36" x14ac:dyDescent="0.25">
      <c r="B80" s="1"/>
      <c r="C80" s="1"/>
      <c r="D80" s="1"/>
      <c r="E80" s="1"/>
      <c r="F80" s="1"/>
    </row>
  </sheetData>
  <autoFilter ref="A5:AK75" xr:uid="{00000000-0009-0000-0000-000004000000}"/>
  <mergeCells count="1015">
    <mergeCell ref="AJ74:AJ75"/>
    <mergeCell ref="AD74:AD75"/>
    <mergeCell ref="AE74:AE75"/>
    <mergeCell ref="AF74:AF75"/>
    <mergeCell ref="AG74:AG75"/>
    <mergeCell ref="AH74:AH75"/>
    <mergeCell ref="AI74:AI75"/>
    <mergeCell ref="X74:X75"/>
    <mergeCell ref="Y74:Y75"/>
    <mergeCell ref="Z74:Z75"/>
    <mergeCell ref="AA74:AA75"/>
    <mergeCell ref="AB74:AB75"/>
    <mergeCell ref="AC74:AC75"/>
    <mergeCell ref="R74:R75"/>
    <mergeCell ref="S74:S75"/>
    <mergeCell ref="T74:T75"/>
    <mergeCell ref="U74:U75"/>
    <mergeCell ref="V74:V75"/>
    <mergeCell ref="W74:W75"/>
    <mergeCell ref="H74:H75"/>
    <mergeCell ref="I74:I75"/>
    <mergeCell ref="N74:N75"/>
    <mergeCell ref="O74:O75"/>
    <mergeCell ref="P74:P75"/>
    <mergeCell ref="Q74:Q75"/>
    <mergeCell ref="AG72:AG73"/>
    <mergeCell ref="AH72:AH73"/>
    <mergeCell ref="AI72:AI73"/>
    <mergeCell ref="AJ72:AJ73"/>
    <mergeCell ref="B74:B75"/>
    <mergeCell ref="C74:C75"/>
    <mergeCell ref="D74:D75"/>
    <mergeCell ref="E74:E75"/>
    <mergeCell ref="F74:F75"/>
    <mergeCell ref="G74:G75"/>
    <mergeCell ref="AA72:AA73"/>
    <mergeCell ref="AB72:AB73"/>
    <mergeCell ref="AC72:AC73"/>
    <mergeCell ref="AD72:AD73"/>
    <mergeCell ref="AE72:AE73"/>
    <mergeCell ref="AF72:AF73"/>
    <mergeCell ref="U72:U73"/>
    <mergeCell ref="V72:V73"/>
    <mergeCell ref="W72:W73"/>
    <mergeCell ref="X72:X73"/>
    <mergeCell ref="Y72:Y73"/>
    <mergeCell ref="Z72:Z73"/>
    <mergeCell ref="O72:O73"/>
    <mergeCell ref="P72:P73"/>
    <mergeCell ref="Q72:Q73"/>
    <mergeCell ref="R72:R73"/>
    <mergeCell ref="S72:S73"/>
    <mergeCell ref="T72:T73"/>
    <mergeCell ref="AJ70:AJ71"/>
    <mergeCell ref="B72:B73"/>
    <mergeCell ref="C72:C73"/>
    <mergeCell ref="D72:D73"/>
    <mergeCell ref="E72:E73"/>
    <mergeCell ref="F72:F73"/>
    <mergeCell ref="G72:G73"/>
    <mergeCell ref="H72:H73"/>
    <mergeCell ref="I72:I73"/>
    <mergeCell ref="N72:N73"/>
    <mergeCell ref="AD70:AD71"/>
    <mergeCell ref="AE70:AE71"/>
    <mergeCell ref="AF70:AF71"/>
    <mergeCell ref="AG70:AG71"/>
    <mergeCell ref="AH70:AH71"/>
    <mergeCell ref="AI70:AI71"/>
    <mergeCell ref="X70:X71"/>
    <mergeCell ref="Y70:Y71"/>
    <mergeCell ref="Z70:Z71"/>
    <mergeCell ref="AA70:AA71"/>
    <mergeCell ref="AB70:AB71"/>
    <mergeCell ref="AC70:AC71"/>
    <mergeCell ref="R70:R71"/>
    <mergeCell ref="S70:S71"/>
    <mergeCell ref="T70:T71"/>
    <mergeCell ref="U70:U71"/>
    <mergeCell ref="V70:V71"/>
    <mergeCell ref="W70:W71"/>
    <mergeCell ref="H70:H71"/>
    <mergeCell ref="I70:I71"/>
    <mergeCell ref="N70:N71"/>
    <mergeCell ref="O70:O71"/>
    <mergeCell ref="P70:P71"/>
    <mergeCell ref="Q70:Q71"/>
    <mergeCell ref="AG68:AG69"/>
    <mergeCell ref="AH68:AH69"/>
    <mergeCell ref="AI68:AI69"/>
    <mergeCell ref="AJ68:AJ69"/>
    <mergeCell ref="B70:B71"/>
    <mergeCell ref="C70:C71"/>
    <mergeCell ref="D70:D71"/>
    <mergeCell ref="E70:E71"/>
    <mergeCell ref="F70:F71"/>
    <mergeCell ref="G70:G71"/>
    <mergeCell ref="AA68:AA69"/>
    <mergeCell ref="AB68:AB69"/>
    <mergeCell ref="AC68:AC69"/>
    <mergeCell ref="AD68:AD69"/>
    <mergeCell ref="AE68:AE69"/>
    <mergeCell ref="AF68:AF69"/>
    <mergeCell ref="U68:U69"/>
    <mergeCell ref="V68:V69"/>
    <mergeCell ref="W68:W69"/>
    <mergeCell ref="X68:X69"/>
    <mergeCell ref="Y68:Y69"/>
    <mergeCell ref="Z68:Z69"/>
    <mergeCell ref="O68:O69"/>
    <mergeCell ref="P68:P69"/>
    <mergeCell ref="Q68:Q69"/>
    <mergeCell ref="R68:R69"/>
    <mergeCell ref="S68:S69"/>
    <mergeCell ref="T68:T69"/>
    <mergeCell ref="B68:B69"/>
    <mergeCell ref="C68:C69"/>
    <mergeCell ref="D68:D69"/>
    <mergeCell ref="E68:E69"/>
    <mergeCell ref="F68:F69"/>
    <mergeCell ref="G68:G69"/>
    <mergeCell ref="H68:H69"/>
    <mergeCell ref="I68:I69"/>
    <mergeCell ref="N68:N69"/>
    <mergeCell ref="AD66:AD67"/>
    <mergeCell ref="AE66:AE67"/>
    <mergeCell ref="AF66:AF67"/>
    <mergeCell ref="AG66:AG67"/>
    <mergeCell ref="AH66:AH67"/>
    <mergeCell ref="AI66:AI67"/>
    <mergeCell ref="X66:X67"/>
    <mergeCell ref="Y66:Y67"/>
    <mergeCell ref="Z66:Z67"/>
    <mergeCell ref="AA66:AA67"/>
    <mergeCell ref="AB66:AB67"/>
    <mergeCell ref="AC66:AC67"/>
    <mergeCell ref="R66:R67"/>
    <mergeCell ref="S66:S67"/>
    <mergeCell ref="T66:T67"/>
    <mergeCell ref="U66:U67"/>
    <mergeCell ref="V66:V67"/>
    <mergeCell ref="W66:W67"/>
    <mergeCell ref="H66:H67"/>
    <mergeCell ref="I66:I67"/>
    <mergeCell ref="N66:N67"/>
    <mergeCell ref="O66:O67"/>
    <mergeCell ref="P66:P67"/>
    <mergeCell ref="Q66:Q67"/>
    <mergeCell ref="AG64:AG65"/>
    <mergeCell ref="AH64:AH65"/>
    <mergeCell ref="AI64:AI65"/>
    <mergeCell ref="AJ64:AJ65"/>
    <mergeCell ref="B66:B67"/>
    <mergeCell ref="C66:C67"/>
    <mergeCell ref="D66:D67"/>
    <mergeCell ref="E66:E67"/>
    <mergeCell ref="F66:F67"/>
    <mergeCell ref="G66:G67"/>
    <mergeCell ref="AA64:AA65"/>
    <mergeCell ref="AB64:AB65"/>
    <mergeCell ref="AC64:AC65"/>
    <mergeCell ref="AD64:AD65"/>
    <mergeCell ref="AE64:AE65"/>
    <mergeCell ref="AF64:AF65"/>
    <mergeCell ref="U64:U65"/>
    <mergeCell ref="V64:V65"/>
    <mergeCell ref="W64:W65"/>
    <mergeCell ref="X64:X65"/>
    <mergeCell ref="Y64:Y65"/>
    <mergeCell ref="Z64:Z65"/>
    <mergeCell ref="O64:O65"/>
    <mergeCell ref="P64:P65"/>
    <mergeCell ref="Q64:Q65"/>
    <mergeCell ref="R64:R65"/>
    <mergeCell ref="S64:S65"/>
    <mergeCell ref="T64:T65"/>
    <mergeCell ref="AJ66:AJ67"/>
    <mergeCell ref="B64:B65"/>
    <mergeCell ref="C64:C65"/>
    <mergeCell ref="D64:D65"/>
    <mergeCell ref="E64:E65"/>
    <mergeCell ref="F64:F65"/>
    <mergeCell ref="G64:G65"/>
    <mergeCell ref="H64:H65"/>
    <mergeCell ref="I64:I65"/>
    <mergeCell ref="N64:N65"/>
    <mergeCell ref="AA62:AA63"/>
    <mergeCell ref="AB62:AB63"/>
    <mergeCell ref="AC62:AC63"/>
    <mergeCell ref="AD62:AD63"/>
    <mergeCell ref="AE62:AE63"/>
    <mergeCell ref="AF62:AF63"/>
    <mergeCell ref="U62:U63"/>
    <mergeCell ref="V62:V63"/>
    <mergeCell ref="W62:W63"/>
    <mergeCell ref="X62:X63"/>
    <mergeCell ref="Y62:Y63"/>
    <mergeCell ref="Z62:Z63"/>
    <mergeCell ref="F62:F63"/>
    <mergeCell ref="G62:G63"/>
    <mergeCell ref="H62:H63"/>
    <mergeCell ref="I62:I63"/>
    <mergeCell ref="N62:N63"/>
    <mergeCell ref="O62:O63"/>
    <mergeCell ref="AG58:AG61"/>
    <mergeCell ref="AH58:AH63"/>
    <mergeCell ref="AI58:AI63"/>
    <mergeCell ref="AJ58:AJ63"/>
    <mergeCell ref="J59:J61"/>
    <mergeCell ref="K59:K61"/>
    <mergeCell ref="L59:L61"/>
    <mergeCell ref="M59:M61"/>
    <mergeCell ref="P62:P63"/>
    <mergeCell ref="Q62:Q63"/>
    <mergeCell ref="AA58:AA61"/>
    <mergeCell ref="AB58:AB61"/>
    <mergeCell ref="AC58:AC61"/>
    <mergeCell ref="AD58:AD61"/>
    <mergeCell ref="AE58:AE61"/>
    <mergeCell ref="AF58:AF61"/>
    <mergeCell ref="U58:U61"/>
    <mergeCell ref="V58:V61"/>
    <mergeCell ref="W58:W61"/>
    <mergeCell ref="X58:X61"/>
    <mergeCell ref="Y58:Y61"/>
    <mergeCell ref="Z58:Z61"/>
    <mergeCell ref="O58:O61"/>
    <mergeCell ref="P58:P61"/>
    <mergeCell ref="Q58:Q61"/>
    <mergeCell ref="R58:R61"/>
    <mergeCell ref="S58:S61"/>
    <mergeCell ref="T58:T63"/>
    <mergeCell ref="R62:R63"/>
    <mergeCell ref="S62:S63"/>
    <mergeCell ref="AG62:AG63"/>
    <mergeCell ref="AJ56:AJ57"/>
    <mergeCell ref="B58:B63"/>
    <mergeCell ref="C58:C63"/>
    <mergeCell ref="D58:D63"/>
    <mergeCell ref="E58:E63"/>
    <mergeCell ref="F58:F61"/>
    <mergeCell ref="G58:G61"/>
    <mergeCell ref="H58:H61"/>
    <mergeCell ref="I58:I61"/>
    <mergeCell ref="N58:N61"/>
    <mergeCell ref="AD56:AD57"/>
    <mergeCell ref="AE56:AE57"/>
    <mergeCell ref="AF56:AF57"/>
    <mergeCell ref="AG56:AG57"/>
    <mergeCell ref="AH56:AH57"/>
    <mergeCell ref="AI56:AI57"/>
    <mergeCell ref="X56:X57"/>
    <mergeCell ref="Y56:Y57"/>
    <mergeCell ref="Z56:Z57"/>
    <mergeCell ref="AA56:AA57"/>
    <mergeCell ref="AB56:AB57"/>
    <mergeCell ref="AC56:AC57"/>
    <mergeCell ref="R56:R57"/>
    <mergeCell ref="S56:S57"/>
    <mergeCell ref="T56:T57"/>
    <mergeCell ref="U56:U57"/>
    <mergeCell ref="V56:V57"/>
    <mergeCell ref="W56:W57"/>
    <mergeCell ref="H56:H57"/>
    <mergeCell ref="I56:I57"/>
    <mergeCell ref="N56:N57"/>
    <mergeCell ref="O56:O57"/>
    <mergeCell ref="AJ52:AJ55"/>
    <mergeCell ref="F54:F55"/>
    <mergeCell ref="H54:H55"/>
    <mergeCell ref="I54:I55"/>
    <mergeCell ref="N54:N55"/>
    <mergeCell ref="O54:O55"/>
    <mergeCell ref="P54:P55"/>
    <mergeCell ref="Q54:Q55"/>
    <mergeCell ref="R54:R55"/>
    <mergeCell ref="S54:S55"/>
    <mergeCell ref="AD52:AD53"/>
    <mergeCell ref="AE52:AE53"/>
    <mergeCell ref="AF52:AF53"/>
    <mergeCell ref="AG52:AG53"/>
    <mergeCell ref="AH52:AH55"/>
    <mergeCell ref="AI52:AI55"/>
    <mergeCell ref="AD54:AD55"/>
    <mergeCell ref="AE54:AE55"/>
    <mergeCell ref="AB52:AB53"/>
    <mergeCell ref="AC52:AC53"/>
    <mergeCell ref="R52:R53"/>
    <mergeCell ref="S52:S53"/>
    <mergeCell ref="T52:T55"/>
    <mergeCell ref="U52:U53"/>
    <mergeCell ref="V52:V53"/>
    <mergeCell ref="W52:W53"/>
    <mergeCell ref="U54:U55"/>
    <mergeCell ref="V54:V55"/>
    <mergeCell ref="W54:W55"/>
    <mergeCell ref="P56:P57"/>
    <mergeCell ref="Q56:Q57"/>
    <mergeCell ref="B56:B57"/>
    <mergeCell ref="C56:C57"/>
    <mergeCell ref="D56:D57"/>
    <mergeCell ref="E56:E57"/>
    <mergeCell ref="F56:F57"/>
    <mergeCell ref="G56:G57"/>
    <mergeCell ref="X54:X55"/>
    <mergeCell ref="Y54:Y55"/>
    <mergeCell ref="Z54:Z55"/>
    <mergeCell ref="AA54:AA55"/>
    <mergeCell ref="AB54:AB55"/>
    <mergeCell ref="AC54:AC55"/>
    <mergeCell ref="AE46:AE47"/>
    <mergeCell ref="AF46:AF47"/>
    <mergeCell ref="AG46:AG47"/>
    <mergeCell ref="H52:H53"/>
    <mergeCell ref="I52:I53"/>
    <mergeCell ref="N52:N53"/>
    <mergeCell ref="O52:O53"/>
    <mergeCell ref="P52:P53"/>
    <mergeCell ref="Q52:Q53"/>
    <mergeCell ref="B52:B55"/>
    <mergeCell ref="C52:C55"/>
    <mergeCell ref="D52:D55"/>
    <mergeCell ref="E52:E55"/>
    <mergeCell ref="F52:F53"/>
    <mergeCell ref="G52:G55"/>
    <mergeCell ref="X50:X51"/>
    <mergeCell ref="Y50:Y51"/>
    <mergeCell ref="Z50:Z51"/>
    <mergeCell ref="AA50:AA51"/>
    <mergeCell ref="AB50:AB51"/>
    <mergeCell ref="B48:B51"/>
    <mergeCell ref="C48:C51"/>
    <mergeCell ref="D48:D51"/>
    <mergeCell ref="E48:E51"/>
    <mergeCell ref="F48:F49"/>
    <mergeCell ref="G48:G51"/>
    <mergeCell ref="AF54:AF55"/>
    <mergeCell ref="AG54:AG55"/>
    <mergeCell ref="X52:X53"/>
    <mergeCell ref="Y52:Y53"/>
    <mergeCell ref="Z52:Z53"/>
    <mergeCell ref="AA52:AA53"/>
    <mergeCell ref="AJ48:AJ51"/>
    <mergeCell ref="F50:F51"/>
    <mergeCell ref="H50:H51"/>
    <mergeCell ref="I50:I51"/>
    <mergeCell ref="N50:N51"/>
    <mergeCell ref="O50:O51"/>
    <mergeCell ref="P50:P51"/>
    <mergeCell ref="Q50:Q51"/>
    <mergeCell ref="R50:R51"/>
    <mergeCell ref="S50:S51"/>
    <mergeCell ref="AD48:AD49"/>
    <mergeCell ref="AE48:AE49"/>
    <mergeCell ref="AF48:AF49"/>
    <mergeCell ref="AG48:AG49"/>
    <mergeCell ref="AH48:AH51"/>
    <mergeCell ref="AI48:AI51"/>
    <mergeCell ref="AD50:AD51"/>
    <mergeCell ref="AE50:AE51"/>
    <mergeCell ref="AF50:AF51"/>
    <mergeCell ref="AG50:AG51"/>
    <mergeCell ref="X48:X49"/>
    <mergeCell ref="Y48:Y49"/>
    <mergeCell ref="Z48:Z49"/>
    <mergeCell ref="AA48:AA49"/>
    <mergeCell ref="R44:R45"/>
    <mergeCell ref="W48:W49"/>
    <mergeCell ref="U50:U51"/>
    <mergeCell ref="V50:V51"/>
    <mergeCell ref="W50:W51"/>
    <mergeCell ref="H48:H49"/>
    <mergeCell ref="I48:I49"/>
    <mergeCell ref="N48:N49"/>
    <mergeCell ref="O48:O49"/>
    <mergeCell ref="P48:P49"/>
    <mergeCell ref="Q48:Q49"/>
    <mergeCell ref="AB48:AB49"/>
    <mergeCell ref="AC48:AC49"/>
    <mergeCell ref="R48:R49"/>
    <mergeCell ref="S48:S49"/>
    <mergeCell ref="T48:T51"/>
    <mergeCell ref="U48:U49"/>
    <mergeCell ref="V48:V49"/>
    <mergeCell ref="W46:W47"/>
    <mergeCell ref="H44:H45"/>
    <mergeCell ref="I44:I45"/>
    <mergeCell ref="N44:N45"/>
    <mergeCell ref="O44:O45"/>
    <mergeCell ref="P44:P45"/>
    <mergeCell ref="Q44:Q45"/>
    <mergeCell ref="X46:X47"/>
    <mergeCell ref="AC50:AC51"/>
    <mergeCell ref="AG42:AG43"/>
    <mergeCell ref="AH42:AH43"/>
    <mergeCell ref="AI42:AI43"/>
    <mergeCell ref="Y46:Y47"/>
    <mergeCell ref="Z46:Z47"/>
    <mergeCell ref="AA46:AA47"/>
    <mergeCell ref="AB46:AB47"/>
    <mergeCell ref="AC46:AC47"/>
    <mergeCell ref="AJ44:AJ47"/>
    <mergeCell ref="F46:F47"/>
    <mergeCell ref="H46:H47"/>
    <mergeCell ref="I46:I47"/>
    <mergeCell ref="N46:N47"/>
    <mergeCell ref="O46:O47"/>
    <mergeCell ref="P46:P47"/>
    <mergeCell ref="Q46:Q47"/>
    <mergeCell ref="R46:R47"/>
    <mergeCell ref="S46:S47"/>
    <mergeCell ref="AD44:AD45"/>
    <mergeCell ref="AE44:AE45"/>
    <mergeCell ref="AF44:AF45"/>
    <mergeCell ref="AG44:AG45"/>
    <mergeCell ref="AH44:AH47"/>
    <mergeCell ref="AI44:AI47"/>
    <mergeCell ref="AD46:AD47"/>
    <mergeCell ref="AJ42:AJ43"/>
    <mergeCell ref="X44:X45"/>
    <mergeCell ref="Y44:Y45"/>
    <mergeCell ref="Z44:Z45"/>
    <mergeCell ref="AA44:AA45"/>
    <mergeCell ref="AB44:AB45"/>
    <mergeCell ref="AC44:AC45"/>
    <mergeCell ref="B44:B47"/>
    <mergeCell ref="C44:C47"/>
    <mergeCell ref="D44:D47"/>
    <mergeCell ref="E44:E47"/>
    <mergeCell ref="F44:F45"/>
    <mergeCell ref="G44:G47"/>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Q42:Q43"/>
    <mergeCell ref="R42:R43"/>
    <mergeCell ref="S42:S43"/>
    <mergeCell ref="T42:T43"/>
    <mergeCell ref="S44:S45"/>
    <mergeCell ref="T44:T47"/>
    <mergeCell ref="U44:U45"/>
    <mergeCell ref="V44:V45"/>
    <mergeCell ref="W44:W45"/>
    <mergeCell ref="U46:U47"/>
    <mergeCell ref="V46:V47"/>
    <mergeCell ref="B42:B43"/>
    <mergeCell ref="C42:C43"/>
    <mergeCell ref="D42:D43"/>
    <mergeCell ref="E42:E43"/>
    <mergeCell ref="F42:F43"/>
    <mergeCell ref="G42:G43"/>
    <mergeCell ref="H42:H43"/>
    <mergeCell ref="I42:I43"/>
    <mergeCell ref="N42:N43"/>
    <mergeCell ref="AA40:AA41"/>
    <mergeCell ref="AB40:AB41"/>
    <mergeCell ref="AC40:AC41"/>
    <mergeCell ref="AD40:AD41"/>
    <mergeCell ref="AE40:AE41"/>
    <mergeCell ref="AF40:AF41"/>
    <mergeCell ref="U40:U41"/>
    <mergeCell ref="V40:V41"/>
    <mergeCell ref="W40:W41"/>
    <mergeCell ref="X40:X41"/>
    <mergeCell ref="Y40:Y41"/>
    <mergeCell ref="Z40:Z41"/>
    <mergeCell ref="AH38:AH41"/>
    <mergeCell ref="AI38:AI41"/>
    <mergeCell ref="AJ38:AJ41"/>
    <mergeCell ref="F40:F41"/>
    <mergeCell ref="H40:H41"/>
    <mergeCell ref="I40:I41"/>
    <mergeCell ref="N40:N41"/>
    <mergeCell ref="O40:O41"/>
    <mergeCell ref="P40:P41"/>
    <mergeCell ref="AA38:AA39"/>
    <mergeCell ref="AB38:AB39"/>
    <mergeCell ref="AC38:AC39"/>
    <mergeCell ref="AD38:AD39"/>
    <mergeCell ref="AE38:AE39"/>
    <mergeCell ref="AF38:AF39"/>
    <mergeCell ref="U38:U39"/>
    <mergeCell ref="V38:V39"/>
    <mergeCell ref="W38:W39"/>
    <mergeCell ref="X38:X39"/>
    <mergeCell ref="Y38:Y39"/>
    <mergeCell ref="Z38:Z39"/>
    <mergeCell ref="O38:O39"/>
    <mergeCell ref="P38:P39"/>
    <mergeCell ref="Q38:Q39"/>
    <mergeCell ref="R38:R39"/>
    <mergeCell ref="S38:S39"/>
    <mergeCell ref="T38:T41"/>
    <mergeCell ref="Q40:Q41"/>
    <mergeCell ref="R40:R41"/>
    <mergeCell ref="S40:S41"/>
    <mergeCell ref="AG40:AG41"/>
    <mergeCell ref="B38:B41"/>
    <mergeCell ref="C38:C41"/>
    <mergeCell ref="D38:D41"/>
    <mergeCell ref="E38:E41"/>
    <mergeCell ref="F38:F39"/>
    <mergeCell ref="G38:G41"/>
    <mergeCell ref="H38:H39"/>
    <mergeCell ref="I38:I39"/>
    <mergeCell ref="N38:N39"/>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T36:T37"/>
    <mergeCell ref="U36:U37"/>
    <mergeCell ref="V36:V37"/>
    <mergeCell ref="W36:W37"/>
    <mergeCell ref="H36:H37"/>
    <mergeCell ref="I36:I37"/>
    <mergeCell ref="N36:N37"/>
    <mergeCell ref="O36:O37"/>
    <mergeCell ref="AG38:AG39"/>
    <mergeCell ref="P36:P37"/>
    <mergeCell ref="Q36:Q37"/>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AJ36:AJ37"/>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B32:B33"/>
    <mergeCell ref="C32:C33"/>
    <mergeCell ref="D32:D33"/>
    <mergeCell ref="E32:E33"/>
    <mergeCell ref="F32:F33"/>
    <mergeCell ref="G32:G33"/>
    <mergeCell ref="X30:X31"/>
    <mergeCell ref="Y30:Y31"/>
    <mergeCell ref="Z30:Z31"/>
    <mergeCell ref="AA30:AA31"/>
    <mergeCell ref="AB30:AB31"/>
    <mergeCell ref="AC30:AC31"/>
    <mergeCell ref="AJ28:AJ31"/>
    <mergeCell ref="F30:F31"/>
    <mergeCell ref="H30:H31"/>
    <mergeCell ref="I30:I31"/>
    <mergeCell ref="N30:N31"/>
    <mergeCell ref="O30:O31"/>
    <mergeCell ref="P30:P31"/>
    <mergeCell ref="Q30:Q31"/>
    <mergeCell ref="R30:R31"/>
    <mergeCell ref="S30:S31"/>
    <mergeCell ref="AD28:AD29"/>
    <mergeCell ref="AE28:AE29"/>
    <mergeCell ref="AF28:AF29"/>
    <mergeCell ref="AG28:AG29"/>
    <mergeCell ref="AH28:AH31"/>
    <mergeCell ref="AI28:AI31"/>
    <mergeCell ref="AD30:AD31"/>
    <mergeCell ref="AE30:AE31"/>
    <mergeCell ref="AF30:AF31"/>
    <mergeCell ref="AG30:AG31"/>
    <mergeCell ref="X28:X29"/>
    <mergeCell ref="Y28:Y29"/>
    <mergeCell ref="Z28:Z29"/>
    <mergeCell ref="AA28:AA29"/>
    <mergeCell ref="AB28:AB29"/>
    <mergeCell ref="AC28:AC29"/>
    <mergeCell ref="R28:R29"/>
    <mergeCell ref="S28:S29"/>
    <mergeCell ref="T28:T31"/>
    <mergeCell ref="U28:U29"/>
    <mergeCell ref="V28:V29"/>
    <mergeCell ref="W28:W29"/>
    <mergeCell ref="U30:U31"/>
    <mergeCell ref="V30:V31"/>
    <mergeCell ref="W30:W31"/>
    <mergeCell ref="H28:H29"/>
    <mergeCell ref="I28:I29"/>
    <mergeCell ref="N28:N29"/>
    <mergeCell ref="O28:O29"/>
    <mergeCell ref="P28:P29"/>
    <mergeCell ref="Q28:Q29"/>
    <mergeCell ref="AG26:AG27"/>
    <mergeCell ref="AH26:AH27"/>
    <mergeCell ref="AI26:AI27"/>
    <mergeCell ref="AJ26:AJ27"/>
    <mergeCell ref="B28:B31"/>
    <mergeCell ref="C28:C31"/>
    <mergeCell ref="D28:D31"/>
    <mergeCell ref="E28:E31"/>
    <mergeCell ref="F28:F29"/>
    <mergeCell ref="G28:G31"/>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S26:S27"/>
    <mergeCell ref="T26:T27"/>
    <mergeCell ref="AG24:AG25"/>
    <mergeCell ref="B26:B27"/>
    <mergeCell ref="C26:C27"/>
    <mergeCell ref="D26:D27"/>
    <mergeCell ref="E26:E27"/>
    <mergeCell ref="F26:F27"/>
    <mergeCell ref="G26:G27"/>
    <mergeCell ref="H26:H27"/>
    <mergeCell ref="I26:I27"/>
    <mergeCell ref="N26:N27"/>
    <mergeCell ref="W24:W25"/>
    <mergeCell ref="X24:X25"/>
    <mergeCell ref="Y24:Y25"/>
    <mergeCell ref="Z24:Z25"/>
    <mergeCell ref="AA24:AA25"/>
    <mergeCell ref="AB24:AB25"/>
    <mergeCell ref="S24:S25"/>
    <mergeCell ref="U24:U25"/>
    <mergeCell ref="V24:V25"/>
    <mergeCell ref="G22:G25"/>
    <mergeCell ref="H22:H23"/>
    <mergeCell ref="I22:I23"/>
    <mergeCell ref="N22:N23"/>
    <mergeCell ref="O22:O23"/>
    <mergeCell ref="P22:P23"/>
    <mergeCell ref="O24:O25"/>
    <mergeCell ref="P24:P25"/>
    <mergeCell ref="Q24:Q25"/>
    <mergeCell ref="R24:R25"/>
    <mergeCell ref="AC22:AC23"/>
    <mergeCell ref="AD22:AD23"/>
    <mergeCell ref="AE22:AE23"/>
    <mergeCell ref="AF22:AF23"/>
    <mergeCell ref="AG22:AG23"/>
    <mergeCell ref="AH22:AH25"/>
    <mergeCell ref="AC24:AC25"/>
    <mergeCell ref="AD24:AD25"/>
    <mergeCell ref="AE24:AE25"/>
    <mergeCell ref="AF24:AF25"/>
    <mergeCell ref="W22:W23"/>
    <mergeCell ref="X22:X23"/>
    <mergeCell ref="Y22:Y23"/>
    <mergeCell ref="Z22:Z23"/>
    <mergeCell ref="AA22:AA23"/>
    <mergeCell ref="AB22:AB23"/>
    <mergeCell ref="Q22:Q23"/>
    <mergeCell ref="R22:R23"/>
    <mergeCell ref="S22:S23"/>
    <mergeCell ref="T22:T25"/>
    <mergeCell ref="U22:U23"/>
    <mergeCell ref="V22:V23"/>
    <mergeCell ref="AH20:AH21"/>
    <mergeCell ref="AI20:AI21"/>
    <mergeCell ref="AJ20:AJ21"/>
    <mergeCell ref="B22:B25"/>
    <mergeCell ref="C22:C25"/>
    <mergeCell ref="D22:D25"/>
    <mergeCell ref="E22:E25"/>
    <mergeCell ref="F22:F23"/>
    <mergeCell ref="Z20:Z21"/>
    <mergeCell ref="AA20:AA21"/>
    <mergeCell ref="AB20:AB21"/>
    <mergeCell ref="AC20:AC21"/>
    <mergeCell ref="AD20:AD21"/>
    <mergeCell ref="AE20:AE21"/>
    <mergeCell ref="T20:T21"/>
    <mergeCell ref="U20:U21"/>
    <mergeCell ref="V20:V21"/>
    <mergeCell ref="W20:W21"/>
    <mergeCell ref="X20:X21"/>
    <mergeCell ref="Y20:Y21"/>
    <mergeCell ref="N20:N21"/>
    <mergeCell ref="O20:O21"/>
    <mergeCell ref="P20:P21"/>
    <mergeCell ref="Q20:Q21"/>
    <mergeCell ref="R20:R21"/>
    <mergeCell ref="S20:S21"/>
    <mergeCell ref="AI22:AI25"/>
    <mergeCell ref="AJ22:AJ25"/>
    <mergeCell ref="F24:F25"/>
    <mergeCell ref="H24:H25"/>
    <mergeCell ref="I24:I25"/>
    <mergeCell ref="N24:N25"/>
    <mergeCell ref="B20:B21"/>
    <mergeCell ref="C20:C21"/>
    <mergeCell ref="D20:D21"/>
    <mergeCell ref="E20:E21"/>
    <mergeCell ref="F20:F21"/>
    <mergeCell ref="G20:G21"/>
    <mergeCell ref="H20:H21"/>
    <mergeCell ref="I20:I21"/>
    <mergeCell ref="AC18:AC19"/>
    <mergeCell ref="AD18:AD19"/>
    <mergeCell ref="AE18:AE19"/>
    <mergeCell ref="AF18:AF19"/>
    <mergeCell ref="AG18:AG19"/>
    <mergeCell ref="AH18:AH19"/>
    <mergeCell ref="W18:W19"/>
    <mergeCell ref="X18:X19"/>
    <mergeCell ref="Y18:Y19"/>
    <mergeCell ref="Z18:Z19"/>
    <mergeCell ref="AA18:AA19"/>
    <mergeCell ref="AB18:AB19"/>
    <mergeCell ref="Q18:Q19"/>
    <mergeCell ref="R18:R19"/>
    <mergeCell ref="S18:S19"/>
    <mergeCell ref="T18:T19"/>
    <mergeCell ref="U18:U19"/>
    <mergeCell ref="V18:V19"/>
    <mergeCell ref="G18:G19"/>
    <mergeCell ref="H18:H19"/>
    <mergeCell ref="I18:I19"/>
    <mergeCell ref="N18:N19"/>
    <mergeCell ref="AF20:AF21"/>
    <mergeCell ref="AG20:AG21"/>
    <mergeCell ref="O18:O19"/>
    <mergeCell ref="P18:P19"/>
    <mergeCell ref="AF16:AF17"/>
    <mergeCell ref="AG16:AG17"/>
    <mergeCell ref="AH16:AH17"/>
    <mergeCell ref="AI16:AI17"/>
    <mergeCell ref="AJ16:AJ17"/>
    <mergeCell ref="B18:B19"/>
    <mergeCell ref="C18:C19"/>
    <mergeCell ref="D18:D19"/>
    <mergeCell ref="E18:E19"/>
    <mergeCell ref="F18:F19"/>
    <mergeCell ref="Z16:Z17"/>
    <mergeCell ref="AA16:AA17"/>
    <mergeCell ref="AB16:AB17"/>
    <mergeCell ref="AC16:AC17"/>
    <mergeCell ref="AD16:AD17"/>
    <mergeCell ref="AE16:AE17"/>
    <mergeCell ref="T16:T17"/>
    <mergeCell ref="U16:U17"/>
    <mergeCell ref="V16:V17"/>
    <mergeCell ref="W16:W17"/>
    <mergeCell ref="X16:X17"/>
    <mergeCell ref="Y16:Y17"/>
    <mergeCell ref="N16:N17"/>
    <mergeCell ref="O16:O17"/>
    <mergeCell ref="P16:P17"/>
    <mergeCell ref="Q16:Q17"/>
    <mergeCell ref="R16:R17"/>
    <mergeCell ref="S16:S17"/>
    <mergeCell ref="AI18:AI19"/>
    <mergeCell ref="AJ18:AJ19"/>
    <mergeCell ref="AI14:AI15"/>
    <mergeCell ref="AJ14:AJ15"/>
    <mergeCell ref="B16:B17"/>
    <mergeCell ref="C16:C17"/>
    <mergeCell ref="D16:D17"/>
    <mergeCell ref="E16:E17"/>
    <mergeCell ref="F16:F17"/>
    <mergeCell ref="G16:G17"/>
    <mergeCell ref="H16:H17"/>
    <mergeCell ref="I16:I17"/>
    <mergeCell ref="AC14:AC15"/>
    <mergeCell ref="AD14:AD15"/>
    <mergeCell ref="AE14:AE15"/>
    <mergeCell ref="AF14:AF15"/>
    <mergeCell ref="AG14:AG15"/>
    <mergeCell ref="AH14:AH15"/>
    <mergeCell ref="W14:W15"/>
    <mergeCell ref="X14:X15"/>
    <mergeCell ref="Y14:Y15"/>
    <mergeCell ref="Z14:Z15"/>
    <mergeCell ref="AA14:AA15"/>
    <mergeCell ref="AB14:AB15"/>
    <mergeCell ref="Q14:Q15"/>
    <mergeCell ref="R14:R15"/>
    <mergeCell ref="S14:S15"/>
    <mergeCell ref="T14:T15"/>
    <mergeCell ref="U14:U15"/>
    <mergeCell ref="V14:V15"/>
    <mergeCell ref="G14:G15"/>
    <mergeCell ref="H14:H15"/>
    <mergeCell ref="I14:I15"/>
    <mergeCell ref="N14:N15"/>
    <mergeCell ref="B14:B15"/>
    <mergeCell ref="C14:C15"/>
    <mergeCell ref="D14:D15"/>
    <mergeCell ref="E14:E15"/>
    <mergeCell ref="F14:F15"/>
    <mergeCell ref="Z12:Z13"/>
    <mergeCell ref="AA12:AA13"/>
    <mergeCell ref="AB12:AB13"/>
    <mergeCell ref="AC12:AC13"/>
    <mergeCell ref="AD12:AD13"/>
    <mergeCell ref="AE12:AE13"/>
    <mergeCell ref="T12:T13"/>
    <mergeCell ref="U12:U13"/>
    <mergeCell ref="V12:V13"/>
    <mergeCell ref="W12:W13"/>
    <mergeCell ref="X12:X13"/>
    <mergeCell ref="Y12:Y13"/>
    <mergeCell ref="N12:N13"/>
    <mergeCell ref="O12:O13"/>
    <mergeCell ref="P12:P13"/>
    <mergeCell ref="Q12:Q13"/>
    <mergeCell ref="R12:R13"/>
    <mergeCell ref="S12:S13"/>
    <mergeCell ref="O14:O15"/>
    <mergeCell ref="P14:P15"/>
    <mergeCell ref="R10:R11"/>
    <mergeCell ref="S10:S11"/>
    <mergeCell ref="AG10:AG11"/>
    <mergeCell ref="AK10:AK11"/>
    <mergeCell ref="B12:B13"/>
    <mergeCell ref="C12:C13"/>
    <mergeCell ref="D12:D13"/>
    <mergeCell ref="E12:E13"/>
    <mergeCell ref="F12:F13"/>
    <mergeCell ref="G12:G13"/>
    <mergeCell ref="H12:H13"/>
    <mergeCell ref="I12:I13"/>
    <mergeCell ref="AA10:AA11"/>
    <mergeCell ref="AB10:AB11"/>
    <mergeCell ref="AC10:AC11"/>
    <mergeCell ref="AD10:AD11"/>
    <mergeCell ref="AE10:AE11"/>
    <mergeCell ref="AF10:AF11"/>
    <mergeCell ref="U10:U11"/>
    <mergeCell ref="V10:V11"/>
    <mergeCell ref="W10:W11"/>
    <mergeCell ref="X10:X11"/>
    <mergeCell ref="Y10:Y11"/>
    <mergeCell ref="Z10:Z11"/>
    <mergeCell ref="AF12:AF13"/>
    <mergeCell ref="AG12:AG13"/>
    <mergeCell ref="AH12:AH13"/>
    <mergeCell ref="AI12:AI13"/>
    <mergeCell ref="AJ12:AJ13"/>
    <mergeCell ref="N6:N7"/>
    <mergeCell ref="O6:O7"/>
    <mergeCell ref="AG8:AG9"/>
    <mergeCell ref="AH8:AH11"/>
    <mergeCell ref="AI8:AI11"/>
    <mergeCell ref="AJ8:AJ11"/>
    <mergeCell ref="AK8:AK9"/>
    <mergeCell ref="F10:F11"/>
    <mergeCell ref="H10:H11"/>
    <mergeCell ref="I10:I11"/>
    <mergeCell ref="N10:N11"/>
    <mergeCell ref="O10:O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11"/>
    <mergeCell ref="P10:P11"/>
    <mergeCell ref="Q10:Q11"/>
    <mergeCell ref="R3:R4"/>
    <mergeCell ref="S3:S4"/>
    <mergeCell ref="AJ6:AJ7"/>
    <mergeCell ref="B8:B11"/>
    <mergeCell ref="C8:C11"/>
    <mergeCell ref="D8:D11"/>
    <mergeCell ref="E8:E11"/>
    <mergeCell ref="F8:F9"/>
    <mergeCell ref="G8:G11"/>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B1:AI1"/>
    <mergeCell ref="B3:B4"/>
    <mergeCell ref="C3:C4"/>
    <mergeCell ref="D3:D4"/>
    <mergeCell ref="E3:E4"/>
    <mergeCell ref="F3:F4"/>
    <mergeCell ref="G3:G4"/>
    <mergeCell ref="H3:H4"/>
    <mergeCell ref="I3:I4"/>
    <mergeCell ref="J3:M3"/>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3AA7D-4122-479B-A590-706883F5465A}">
  <dimension ref="A1:AJ64"/>
  <sheetViews>
    <sheetView topLeftCell="A20" zoomScale="85" zoomScaleNormal="85" workbookViewId="0">
      <selection activeCell="AG31" sqref="AG31:AG34"/>
    </sheetView>
  </sheetViews>
  <sheetFormatPr defaultRowHeight="15" x14ac:dyDescent="0.25"/>
  <cols>
    <col min="1" max="1" width="5" customWidth="1"/>
    <col min="2" max="2" width="21" customWidth="1"/>
    <col min="3" max="3" width="17.85546875" customWidth="1"/>
    <col min="4" max="5" width="13.85546875" customWidth="1"/>
    <col min="6" max="6" width="23.140625" customWidth="1"/>
    <col min="7" max="7" width="50.140625" customWidth="1"/>
    <col min="8" max="8" width="14.85546875" customWidth="1"/>
    <col min="9" max="9" width="13.85546875" customWidth="1"/>
    <col min="10" max="10" width="34.5703125" customWidth="1"/>
    <col min="11" max="11" width="11.140625" customWidth="1"/>
    <col min="12" max="12" width="10.5703125" customWidth="1"/>
    <col min="13" max="13" width="12.42578125" customWidth="1"/>
    <col min="14" max="14" width="10.5703125" customWidth="1"/>
    <col min="15" max="16" width="15.85546875" customWidth="1"/>
    <col min="17" max="17" width="18.5703125" customWidth="1"/>
    <col min="18" max="18" width="15.85546875" customWidth="1"/>
    <col min="19" max="21" width="14" customWidth="1"/>
    <col min="22" max="22" width="12.4257812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20.140625" bestFit="1" customWidth="1"/>
  </cols>
  <sheetData>
    <row r="1" spans="1:36" x14ac:dyDescent="0.25">
      <c r="A1" s="1"/>
      <c r="B1" s="290" t="s">
        <v>40</v>
      </c>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thickTop="1" x14ac:dyDescent="0.25">
      <c r="A3" s="1"/>
      <c r="B3" s="717" t="s">
        <v>0</v>
      </c>
      <c r="C3" s="709" t="s">
        <v>1</v>
      </c>
      <c r="D3" s="709" t="s">
        <v>28</v>
      </c>
      <c r="E3" s="709" t="s">
        <v>29</v>
      </c>
      <c r="F3" s="709" t="s">
        <v>30</v>
      </c>
      <c r="G3" s="709" t="s">
        <v>3</v>
      </c>
      <c r="H3" s="709" t="s">
        <v>4</v>
      </c>
      <c r="I3" s="709" t="s">
        <v>5</v>
      </c>
      <c r="J3" s="711" t="s">
        <v>6</v>
      </c>
      <c r="K3" s="711"/>
      <c r="L3" s="711"/>
      <c r="M3" s="711"/>
      <c r="N3" s="712" t="s">
        <v>47</v>
      </c>
      <c r="O3" s="709" t="s">
        <v>31</v>
      </c>
      <c r="P3" s="709" t="s">
        <v>42</v>
      </c>
      <c r="Q3" s="709" t="s">
        <v>32</v>
      </c>
      <c r="R3" s="709" t="s">
        <v>37</v>
      </c>
      <c r="S3" s="709" t="s">
        <v>33</v>
      </c>
      <c r="T3" s="709" t="s">
        <v>55</v>
      </c>
      <c r="U3" s="709" t="s">
        <v>57</v>
      </c>
      <c r="V3" s="711" t="s">
        <v>59</v>
      </c>
      <c r="W3" s="711"/>
      <c r="X3" s="711"/>
      <c r="Y3" s="711"/>
      <c r="Z3" s="711"/>
      <c r="AA3" s="711"/>
      <c r="AB3" s="709" t="s">
        <v>69</v>
      </c>
      <c r="AC3" s="712" t="s">
        <v>75</v>
      </c>
      <c r="AD3" s="714" t="s">
        <v>639</v>
      </c>
      <c r="AE3" s="715"/>
      <c r="AF3" s="716"/>
      <c r="AG3" s="712" t="s">
        <v>27</v>
      </c>
      <c r="AH3" s="712" t="s">
        <v>36</v>
      </c>
      <c r="AI3" s="709" t="s">
        <v>34</v>
      </c>
      <c r="AJ3" s="706" t="s">
        <v>35</v>
      </c>
    </row>
    <row r="4" spans="1:36" ht="169.35" customHeight="1" x14ac:dyDescent="0.25">
      <c r="A4" s="1"/>
      <c r="B4" s="718"/>
      <c r="C4" s="710"/>
      <c r="D4" s="710"/>
      <c r="E4" s="710"/>
      <c r="F4" s="710"/>
      <c r="G4" s="710"/>
      <c r="H4" s="710"/>
      <c r="I4" s="710"/>
      <c r="J4" s="218" t="s">
        <v>7</v>
      </c>
      <c r="K4" s="218" t="s">
        <v>8</v>
      </c>
      <c r="L4" s="218" t="s">
        <v>9</v>
      </c>
      <c r="M4" s="218" t="s">
        <v>10</v>
      </c>
      <c r="N4" s="713"/>
      <c r="O4" s="710"/>
      <c r="P4" s="710"/>
      <c r="Q4" s="710"/>
      <c r="R4" s="710"/>
      <c r="S4" s="710"/>
      <c r="T4" s="710"/>
      <c r="U4" s="710"/>
      <c r="V4" s="218" t="s">
        <v>640</v>
      </c>
      <c r="W4" s="218" t="s">
        <v>62</v>
      </c>
      <c r="X4" s="218" t="s">
        <v>15</v>
      </c>
      <c r="Y4" s="218" t="s">
        <v>63</v>
      </c>
      <c r="Z4" s="218" t="s">
        <v>60</v>
      </c>
      <c r="AA4" s="218" t="s">
        <v>25</v>
      </c>
      <c r="AB4" s="710"/>
      <c r="AC4" s="713"/>
      <c r="AD4" s="218" t="s">
        <v>16</v>
      </c>
      <c r="AE4" s="218" t="s">
        <v>17</v>
      </c>
      <c r="AF4" s="218" t="s">
        <v>26</v>
      </c>
      <c r="AG4" s="713"/>
      <c r="AH4" s="713"/>
      <c r="AI4" s="710"/>
      <c r="AJ4" s="707"/>
    </row>
    <row r="5" spans="1:36" ht="15.75" thickBot="1" x14ac:dyDescent="0.3">
      <c r="A5" s="1"/>
      <c r="B5" s="219">
        <v>1</v>
      </c>
      <c r="C5" s="148">
        <v>2</v>
      </c>
      <c r="D5" s="148">
        <v>3</v>
      </c>
      <c r="E5" s="148">
        <v>4</v>
      </c>
      <c r="F5" s="148">
        <v>5</v>
      </c>
      <c r="G5" s="148">
        <v>6</v>
      </c>
      <c r="H5" s="148">
        <v>7</v>
      </c>
      <c r="I5" s="148">
        <v>8</v>
      </c>
      <c r="J5" s="148">
        <v>9</v>
      </c>
      <c r="K5" s="148">
        <v>10</v>
      </c>
      <c r="L5" s="148">
        <v>11</v>
      </c>
      <c r="M5" s="148">
        <v>12</v>
      </c>
      <c r="N5" s="148">
        <v>13</v>
      </c>
      <c r="O5" s="148">
        <v>14</v>
      </c>
      <c r="P5" s="148">
        <v>15</v>
      </c>
      <c r="Q5" s="148">
        <v>16</v>
      </c>
      <c r="R5" s="148">
        <v>17</v>
      </c>
      <c r="S5" s="148">
        <v>18</v>
      </c>
      <c r="T5" s="148">
        <v>19</v>
      </c>
      <c r="U5" s="148">
        <v>20</v>
      </c>
      <c r="V5" s="148">
        <v>21</v>
      </c>
      <c r="W5" s="148">
        <v>22</v>
      </c>
      <c r="X5" s="148">
        <v>23</v>
      </c>
      <c r="Y5" s="148">
        <v>24</v>
      </c>
      <c r="Z5" s="148">
        <v>25</v>
      </c>
      <c r="AA5" s="148">
        <v>26</v>
      </c>
      <c r="AB5" s="148">
        <v>27</v>
      </c>
      <c r="AC5" s="148">
        <v>28</v>
      </c>
      <c r="AD5" s="148">
        <v>29</v>
      </c>
      <c r="AE5" s="148">
        <v>30</v>
      </c>
      <c r="AF5" s="148">
        <v>31</v>
      </c>
      <c r="AG5" s="148">
        <v>32</v>
      </c>
      <c r="AH5" s="148">
        <v>33</v>
      </c>
      <c r="AI5" s="148">
        <v>34</v>
      </c>
      <c r="AJ5" s="220">
        <v>35</v>
      </c>
    </row>
    <row r="6" spans="1:36" ht="409.5" hidden="1" customHeight="1" x14ac:dyDescent="0.25">
      <c r="A6" s="1"/>
      <c r="B6" s="221" t="s">
        <v>49</v>
      </c>
      <c r="C6" s="222" t="s">
        <v>18</v>
      </c>
      <c r="D6" s="189" t="s">
        <v>50</v>
      </c>
      <c r="E6" s="189" t="s">
        <v>51</v>
      </c>
      <c r="F6" s="222" t="s">
        <v>2</v>
      </c>
      <c r="G6" s="222" t="s">
        <v>641</v>
      </c>
      <c r="H6" s="189" t="s">
        <v>19</v>
      </c>
      <c r="I6" s="189" t="s">
        <v>642</v>
      </c>
      <c r="J6" s="189" t="s">
        <v>12</v>
      </c>
      <c r="K6" s="189" t="s">
        <v>11</v>
      </c>
      <c r="L6" s="189" t="s">
        <v>13</v>
      </c>
      <c r="M6" s="189" t="s">
        <v>14</v>
      </c>
      <c r="N6" s="189" t="s">
        <v>48</v>
      </c>
      <c r="O6" s="189" t="s">
        <v>54</v>
      </c>
      <c r="P6" s="189" t="s">
        <v>43</v>
      </c>
      <c r="Q6" s="189" t="s">
        <v>44</v>
      </c>
      <c r="R6" s="189" t="s">
        <v>45</v>
      </c>
      <c r="S6" s="189" t="s">
        <v>46</v>
      </c>
      <c r="T6" s="189" t="s">
        <v>643</v>
      </c>
      <c r="U6" s="189" t="s">
        <v>58</v>
      </c>
      <c r="V6" s="189" t="s">
        <v>64</v>
      </c>
      <c r="W6" s="189" t="s">
        <v>65</v>
      </c>
      <c r="X6" s="189" t="s">
        <v>644</v>
      </c>
      <c r="Y6" s="189" t="s">
        <v>20</v>
      </c>
      <c r="Z6" s="189" t="s">
        <v>67</v>
      </c>
      <c r="AA6" s="189" t="s">
        <v>68</v>
      </c>
      <c r="AB6" s="189" t="s">
        <v>70</v>
      </c>
      <c r="AC6" s="189" t="s">
        <v>41</v>
      </c>
      <c r="AD6" s="189" t="s">
        <v>71</v>
      </c>
      <c r="AE6" s="189" t="s">
        <v>72</v>
      </c>
      <c r="AF6" s="189" t="s">
        <v>76</v>
      </c>
      <c r="AG6" s="189" t="s">
        <v>38</v>
      </c>
      <c r="AH6" s="189" t="s">
        <v>21</v>
      </c>
      <c r="AI6" s="189" t="s">
        <v>22</v>
      </c>
      <c r="AJ6" s="223" t="s">
        <v>39</v>
      </c>
    </row>
    <row r="7" spans="1:36" s="105" customFormat="1" ht="47.1" customHeight="1" x14ac:dyDescent="0.25">
      <c r="A7" s="9"/>
      <c r="B7" s="685" t="s">
        <v>130</v>
      </c>
      <c r="C7" s="655" t="s">
        <v>169</v>
      </c>
      <c r="D7" s="655" t="s">
        <v>131</v>
      </c>
      <c r="E7" s="616" t="s">
        <v>132</v>
      </c>
      <c r="F7" s="616" t="s">
        <v>314</v>
      </c>
      <c r="G7" s="655" t="s">
        <v>133</v>
      </c>
      <c r="H7" s="641" t="s">
        <v>134</v>
      </c>
      <c r="I7" s="641" t="s">
        <v>134</v>
      </c>
      <c r="J7" s="226" t="s">
        <v>136</v>
      </c>
      <c r="K7" s="227" t="s">
        <v>135</v>
      </c>
      <c r="L7" s="225" t="s">
        <v>143</v>
      </c>
      <c r="M7" s="225" t="s">
        <v>151</v>
      </c>
      <c r="N7" s="616" t="s">
        <v>148</v>
      </c>
      <c r="O7" s="616" t="s">
        <v>315</v>
      </c>
      <c r="P7" s="616" t="s">
        <v>166</v>
      </c>
      <c r="Q7" s="616" t="s">
        <v>89</v>
      </c>
      <c r="R7" s="616" t="s">
        <v>90</v>
      </c>
      <c r="S7" s="616" t="s">
        <v>91</v>
      </c>
      <c r="T7" s="625">
        <f>U7+U11</f>
        <v>0</v>
      </c>
      <c r="U7" s="625">
        <v>0</v>
      </c>
      <c r="V7" s="627">
        <v>0</v>
      </c>
      <c r="W7" s="625">
        <v>0</v>
      </c>
      <c r="X7" s="627">
        <v>0</v>
      </c>
      <c r="Y7" s="625">
        <v>0</v>
      </c>
      <c r="Z7" s="621">
        <v>0</v>
      </c>
      <c r="AA7" s="619">
        <v>0</v>
      </c>
      <c r="AB7" s="621">
        <v>0</v>
      </c>
      <c r="AC7" s="616" t="s">
        <v>149</v>
      </c>
      <c r="AD7" s="626">
        <f>T7</f>
        <v>0</v>
      </c>
      <c r="AE7" s="616"/>
      <c r="AF7" s="623"/>
      <c r="AG7" s="705"/>
      <c r="AH7" s="681" t="s">
        <v>125</v>
      </c>
      <c r="AI7" s="681" t="s">
        <v>126</v>
      </c>
      <c r="AJ7" s="668" t="s">
        <v>525</v>
      </c>
    </row>
    <row r="8" spans="1:36" s="105" customFormat="1" ht="25.5" x14ac:dyDescent="0.25">
      <c r="A8" s="9"/>
      <c r="B8" s="686"/>
      <c r="C8" s="678"/>
      <c r="D8" s="678"/>
      <c r="E8" s="617"/>
      <c r="F8" s="617"/>
      <c r="G8" s="678"/>
      <c r="H8" s="642"/>
      <c r="I8" s="642"/>
      <c r="J8" s="230" t="s">
        <v>138</v>
      </c>
      <c r="K8" s="231" t="s">
        <v>137</v>
      </c>
      <c r="L8" s="229" t="s">
        <v>115</v>
      </c>
      <c r="M8" s="229" t="s">
        <v>316</v>
      </c>
      <c r="N8" s="617"/>
      <c r="O8" s="617"/>
      <c r="P8" s="617"/>
      <c r="Q8" s="617"/>
      <c r="R8" s="617"/>
      <c r="S8" s="617"/>
      <c r="T8" s="626"/>
      <c r="U8" s="626"/>
      <c r="V8" s="628"/>
      <c r="W8" s="626"/>
      <c r="X8" s="628"/>
      <c r="Y8" s="626"/>
      <c r="Z8" s="622"/>
      <c r="AA8" s="620"/>
      <c r="AB8" s="622"/>
      <c r="AC8" s="617"/>
      <c r="AD8" s="617"/>
      <c r="AE8" s="617"/>
      <c r="AF8" s="624"/>
      <c r="AG8" s="702"/>
      <c r="AH8" s="645"/>
      <c r="AI8" s="645"/>
      <c r="AJ8" s="669"/>
    </row>
    <row r="9" spans="1:36" s="105" customFormat="1" ht="38.25" x14ac:dyDescent="0.25">
      <c r="A9" s="9"/>
      <c r="B9" s="686"/>
      <c r="C9" s="678"/>
      <c r="D9" s="678"/>
      <c r="E9" s="617"/>
      <c r="F9" s="617"/>
      <c r="G9" s="678"/>
      <c r="H9" s="642"/>
      <c r="I9" s="642"/>
      <c r="J9" s="230" t="s">
        <v>140</v>
      </c>
      <c r="K9" s="230" t="s">
        <v>139</v>
      </c>
      <c r="L9" s="229" t="s">
        <v>144</v>
      </c>
      <c r="M9" s="229" t="s">
        <v>151</v>
      </c>
      <c r="N9" s="617"/>
      <c r="O9" s="617"/>
      <c r="P9" s="617"/>
      <c r="Q9" s="617"/>
      <c r="R9" s="617"/>
      <c r="S9" s="617"/>
      <c r="T9" s="626"/>
      <c r="U9" s="626"/>
      <c r="V9" s="628"/>
      <c r="W9" s="626"/>
      <c r="X9" s="628"/>
      <c r="Y9" s="626"/>
      <c r="Z9" s="622"/>
      <c r="AA9" s="620"/>
      <c r="AB9" s="622"/>
      <c r="AC9" s="617"/>
      <c r="AD9" s="617"/>
      <c r="AE9" s="617"/>
      <c r="AF9" s="624"/>
      <c r="AG9" s="702"/>
      <c r="AH9" s="645"/>
      <c r="AI9" s="645"/>
      <c r="AJ9" s="669"/>
    </row>
    <row r="10" spans="1:36" s="105" customFormat="1" ht="63.95" customHeight="1" thickBot="1" x14ac:dyDescent="0.3">
      <c r="A10" s="9"/>
      <c r="B10" s="686"/>
      <c r="C10" s="678"/>
      <c r="D10" s="678"/>
      <c r="E10" s="617"/>
      <c r="F10" s="617"/>
      <c r="G10" s="678"/>
      <c r="H10" s="642"/>
      <c r="I10" s="642"/>
      <c r="J10" s="230" t="s">
        <v>142</v>
      </c>
      <c r="K10" s="230" t="s">
        <v>141</v>
      </c>
      <c r="L10" s="232" t="s">
        <v>145</v>
      </c>
      <c r="M10" s="229" t="s">
        <v>153</v>
      </c>
      <c r="N10" s="617"/>
      <c r="O10" s="617"/>
      <c r="P10" s="617"/>
      <c r="Q10" s="617"/>
      <c r="R10" s="617"/>
      <c r="S10" s="617"/>
      <c r="T10" s="626"/>
      <c r="U10" s="626"/>
      <c r="V10" s="628"/>
      <c r="W10" s="626"/>
      <c r="X10" s="628"/>
      <c r="Y10" s="626"/>
      <c r="Z10" s="622"/>
      <c r="AA10" s="620"/>
      <c r="AB10" s="622"/>
      <c r="AC10" s="617"/>
      <c r="AD10" s="643"/>
      <c r="AE10" s="617"/>
      <c r="AF10" s="624"/>
      <c r="AG10" s="702"/>
      <c r="AH10" s="645"/>
      <c r="AI10" s="645"/>
      <c r="AJ10" s="669"/>
    </row>
    <row r="11" spans="1:36" s="105" customFormat="1" ht="48.6" customHeight="1" x14ac:dyDescent="0.25">
      <c r="B11" s="686"/>
      <c r="C11" s="678"/>
      <c r="D11" s="678"/>
      <c r="E11" s="617"/>
      <c r="F11" s="617" t="s">
        <v>317</v>
      </c>
      <c r="G11" s="678"/>
      <c r="H11" s="642" t="s">
        <v>134</v>
      </c>
      <c r="I11" s="642" t="s">
        <v>134</v>
      </c>
      <c r="J11" s="231" t="s">
        <v>136</v>
      </c>
      <c r="K11" s="230" t="s">
        <v>135</v>
      </c>
      <c r="L11" s="229" t="s">
        <v>143</v>
      </c>
      <c r="M11" s="228" t="s">
        <v>164</v>
      </c>
      <c r="N11" s="617" t="s">
        <v>148</v>
      </c>
      <c r="O11" s="617" t="s">
        <v>163</v>
      </c>
      <c r="P11" s="617" t="s">
        <v>166</v>
      </c>
      <c r="Q11" s="617" t="s">
        <v>89</v>
      </c>
      <c r="R11" s="617" t="s">
        <v>90</v>
      </c>
      <c r="S11" s="617" t="s">
        <v>91</v>
      </c>
      <c r="T11" s="626"/>
      <c r="U11" s="626">
        <v>0</v>
      </c>
      <c r="V11" s="628">
        <v>0</v>
      </c>
      <c r="W11" s="626">
        <v>0</v>
      </c>
      <c r="X11" s="628">
        <v>0</v>
      </c>
      <c r="Y11" s="626">
        <v>0</v>
      </c>
      <c r="Z11" s="622">
        <v>0</v>
      </c>
      <c r="AA11" s="620">
        <v>0</v>
      </c>
      <c r="AB11" s="622">
        <v>0</v>
      </c>
      <c r="AC11" s="617" t="s">
        <v>149</v>
      </c>
      <c r="AD11" s="626">
        <f t="shared" ref="AD11" si="0">T11</f>
        <v>0</v>
      </c>
      <c r="AE11" s="617"/>
      <c r="AF11" s="624"/>
      <c r="AG11" s="702"/>
      <c r="AH11" s="645"/>
      <c r="AI11" s="645"/>
      <c r="AJ11" s="669"/>
    </row>
    <row r="12" spans="1:36" s="105" customFormat="1" ht="43.5" customHeight="1" x14ac:dyDescent="0.25">
      <c r="B12" s="686"/>
      <c r="C12" s="678"/>
      <c r="D12" s="678"/>
      <c r="E12" s="617"/>
      <c r="F12" s="617"/>
      <c r="G12" s="678"/>
      <c r="H12" s="642"/>
      <c r="I12" s="642"/>
      <c r="J12" s="230" t="s">
        <v>138</v>
      </c>
      <c r="K12" s="231" t="s">
        <v>137</v>
      </c>
      <c r="L12" s="229" t="s">
        <v>115</v>
      </c>
      <c r="M12" s="229" t="s">
        <v>318</v>
      </c>
      <c r="N12" s="617"/>
      <c r="O12" s="617"/>
      <c r="P12" s="617"/>
      <c r="Q12" s="617"/>
      <c r="R12" s="617"/>
      <c r="S12" s="617"/>
      <c r="T12" s="626"/>
      <c r="U12" s="626"/>
      <c r="V12" s="628"/>
      <c r="W12" s="626"/>
      <c r="X12" s="628"/>
      <c r="Y12" s="626"/>
      <c r="Z12" s="622"/>
      <c r="AA12" s="620"/>
      <c r="AB12" s="622"/>
      <c r="AC12" s="617"/>
      <c r="AD12" s="617"/>
      <c r="AE12" s="617"/>
      <c r="AF12" s="624"/>
      <c r="AG12" s="702"/>
      <c r="AH12" s="645"/>
      <c r="AI12" s="645"/>
      <c r="AJ12" s="669"/>
    </row>
    <row r="13" spans="1:36" s="105" customFormat="1" ht="47.1" customHeight="1" x14ac:dyDescent="0.25">
      <c r="B13" s="686"/>
      <c r="C13" s="678"/>
      <c r="D13" s="678"/>
      <c r="E13" s="617"/>
      <c r="F13" s="617"/>
      <c r="G13" s="678"/>
      <c r="H13" s="642"/>
      <c r="I13" s="642"/>
      <c r="J13" s="230" t="s">
        <v>140</v>
      </c>
      <c r="K13" s="230" t="s">
        <v>139</v>
      </c>
      <c r="L13" s="229" t="s">
        <v>144</v>
      </c>
      <c r="M13" s="229" t="s">
        <v>164</v>
      </c>
      <c r="N13" s="617"/>
      <c r="O13" s="617"/>
      <c r="P13" s="617"/>
      <c r="Q13" s="617"/>
      <c r="R13" s="617"/>
      <c r="S13" s="617"/>
      <c r="T13" s="626"/>
      <c r="U13" s="626"/>
      <c r="V13" s="628"/>
      <c r="W13" s="626"/>
      <c r="X13" s="628"/>
      <c r="Y13" s="626"/>
      <c r="Z13" s="622"/>
      <c r="AA13" s="620"/>
      <c r="AB13" s="622"/>
      <c r="AC13" s="617"/>
      <c r="AD13" s="617"/>
      <c r="AE13" s="617"/>
      <c r="AF13" s="624"/>
      <c r="AG13" s="702"/>
      <c r="AH13" s="645"/>
      <c r="AI13" s="645"/>
      <c r="AJ13" s="669"/>
    </row>
    <row r="14" spans="1:36" s="105" customFormat="1" ht="56.1" customHeight="1" thickBot="1" x14ac:dyDescent="0.3">
      <c r="B14" s="708"/>
      <c r="C14" s="656"/>
      <c r="D14" s="656"/>
      <c r="E14" s="643"/>
      <c r="F14" s="643"/>
      <c r="G14" s="656"/>
      <c r="H14" s="650"/>
      <c r="I14" s="650"/>
      <c r="J14" s="235" t="s">
        <v>142</v>
      </c>
      <c r="K14" s="235" t="s">
        <v>141</v>
      </c>
      <c r="L14" s="236" t="s">
        <v>145</v>
      </c>
      <c r="M14" s="233" t="s">
        <v>165</v>
      </c>
      <c r="N14" s="643"/>
      <c r="O14" s="643"/>
      <c r="P14" s="643"/>
      <c r="Q14" s="643"/>
      <c r="R14" s="643"/>
      <c r="S14" s="643"/>
      <c r="T14" s="647"/>
      <c r="U14" s="647"/>
      <c r="V14" s="629"/>
      <c r="W14" s="647"/>
      <c r="X14" s="629"/>
      <c r="Y14" s="647"/>
      <c r="Z14" s="648"/>
      <c r="AA14" s="649"/>
      <c r="AB14" s="648"/>
      <c r="AC14" s="643"/>
      <c r="AD14" s="643"/>
      <c r="AE14" s="643"/>
      <c r="AF14" s="644"/>
      <c r="AG14" s="703"/>
      <c r="AH14" s="646"/>
      <c r="AI14" s="646"/>
      <c r="AJ14" s="670"/>
    </row>
    <row r="15" spans="1:36" s="105" customFormat="1" ht="44.1" customHeight="1" x14ac:dyDescent="0.25">
      <c r="A15" s="9"/>
      <c r="B15" s="698" t="s">
        <v>150</v>
      </c>
      <c r="C15" s="635" t="s">
        <v>170</v>
      </c>
      <c r="D15" s="635" t="s">
        <v>131</v>
      </c>
      <c r="E15" s="638" t="s">
        <v>132</v>
      </c>
      <c r="F15" s="639" t="s">
        <v>319</v>
      </c>
      <c r="G15" s="635" t="s">
        <v>133</v>
      </c>
      <c r="H15" s="691" t="s">
        <v>134</v>
      </c>
      <c r="I15" s="691" t="s">
        <v>134</v>
      </c>
      <c r="J15" s="237" t="s">
        <v>136</v>
      </c>
      <c r="K15" s="238" t="s">
        <v>135</v>
      </c>
      <c r="L15" s="239" t="s">
        <v>143</v>
      </c>
      <c r="M15" s="240" t="s">
        <v>151</v>
      </c>
      <c r="N15" s="640" t="s">
        <v>148</v>
      </c>
      <c r="O15" s="640" t="s">
        <v>114</v>
      </c>
      <c r="P15" s="639" t="s">
        <v>166</v>
      </c>
      <c r="Q15" s="639" t="s">
        <v>89</v>
      </c>
      <c r="R15" s="639" t="s">
        <v>90</v>
      </c>
      <c r="S15" s="639" t="s">
        <v>91</v>
      </c>
      <c r="T15" s="700">
        <f>U15+U19</f>
        <v>459000</v>
      </c>
      <c r="U15" s="667">
        <f>V15+Y15</f>
        <v>119000</v>
      </c>
      <c r="V15" s="695">
        <v>70000</v>
      </c>
      <c r="W15" s="667">
        <v>0</v>
      </c>
      <c r="X15" s="695">
        <v>0</v>
      </c>
      <c r="Y15" s="667">
        <v>49000</v>
      </c>
      <c r="Z15" s="696">
        <v>0</v>
      </c>
      <c r="AA15" s="697">
        <v>0</v>
      </c>
      <c r="AB15" s="696">
        <v>21000</v>
      </c>
      <c r="AC15" s="640" t="s">
        <v>149</v>
      </c>
      <c r="AD15" s="626">
        <f>U15</f>
        <v>119000</v>
      </c>
      <c r="AE15" s="640"/>
      <c r="AF15" s="692"/>
      <c r="AG15" s="640"/>
      <c r="AH15" s="693" t="s">
        <v>177</v>
      </c>
      <c r="AI15" s="693" t="s">
        <v>178</v>
      </c>
      <c r="AJ15" s="689">
        <v>45488</v>
      </c>
    </row>
    <row r="16" spans="1:36" s="105" customFormat="1" ht="45.95" customHeight="1" x14ac:dyDescent="0.25">
      <c r="A16" s="9"/>
      <c r="B16" s="699"/>
      <c r="C16" s="636"/>
      <c r="D16" s="636"/>
      <c r="E16" s="639"/>
      <c r="F16" s="639"/>
      <c r="G16" s="636"/>
      <c r="H16" s="691"/>
      <c r="I16" s="691"/>
      <c r="J16" s="230" t="s">
        <v>138</v>
      </c>
      <c r="K16" s="231" t="s">
        <v>137</v>
      </c>
      <c r="L16" s="229" t="s">
        <v>115</v>
      </c>
      <c r="M16" s="228" t="s">
        <v>320</v>
      </c>
      <c r="N16" s="617"/>
      <c r="O16" s="617"/>
      <c r="P16" s="639"/>
      <c r="Q16" s="639"/>
      <c r="R16" s="639"/>
      <c r="S16" s="639"/>
      <c r="T16" s="701"/>
      <c r="U16" s="626"/>
      <c r="V16" s="628"/>
      <c r="W16" s="626"/>
      <c r="X16" s="628"/>
      <c r="Y16" s="626"/>
      <c r="Z16" s="622"/>
      <c r="AA16" s="620"/>
      <c r="AB16" s="622"/>
      <c r="AC16" s="617"/>
      <c r="AD16" s="617"/>
      <c r="AE16" s="617"/>
      <c r="AF16" s="624"/>
      <c r="AG16" s="617"/>
      <c r="AH16" s="694"/>
      <c r="AI16" s="694"/>
      <c r="AJ16" s="690"/>
    </row>
    <row r="17" spans="1:36" s="105" customFormat="1" ht="47.1" customHeight="1" x14ac:dyDescent="0.25">
      <c r="A17" s="9"/>
      <c r="B17" s="699"/>
      <c r="C17" s="636"/>
      <c r="D17" s="636"/>
      <c r="E17" s="639"/>
      <c r="F17" s="639"/>
      <c r="G17" s="636"/>
      <c r="H17" s="691"/>
      <c r="I17" s="691"/>
      <c r="J17" s="230" t="s">
        <v>140</v>
      </c>
      <c r="K17" s="230" t="s">
        <v>139</v>
      </c>
      <c r="L17" s="229" t="s">
        <v>144</v>
      </c>
      <c r="M17" s="228" t="s">
        <v>151</v>
      </c>
      <c r="N17" s="617"/>
      <c r="O17" s="617"/>
      <c r="P17" s="639"/>
      <c r="Q17" s="639"/>
      <c r="R17" s="639"/>
      <c r="S17" s="639"/>
      <c r="T17" s="701"/>
      <c r="U17" s="626"/>
      <c r="V17" s="628"/>
      <c r="W17" s="626"/>
      <c r="X17" s="628"/>
      <c r="Y17" s="626"/>
      <c r="Z17" s="622"/>
      <c r="AA17" s="620"/>
      <c r="AB17" s="622"/>
      <c r="AC17" s="617"/>
      <c r="AD17" s="617"/>
      <c r="AE17" s="617"/>
      <c r="AF17" s="624"/>
      <c r="AG17" s="617"/>
      <c r="AH17" s="694"/>
      <c r="AI17" s="694"/>
      <c r="AJ17" s="690"/>
    </row>
    <row r="18" spans="1:36" s="105" customFormat="1" ht="59.45" customHeight="1" thickBot="1" x14ac:dyDescent="0.3">
      <c r="A18" s="9"/>
      <c r="B18" s="699"/>
      <c r="C18" s="636"/>
      <c r="D18" s="636"/>
      <c r="E18" s="639"/>
      <c r="F18" s="640"/>
      <c r="G18" s="636"/>
      <c r="H18" s="704"/>
      <c r="I18" s="704"/>
      <c r="J18" s="230" t="s">
        <v>142</v>
      </c>
      <c r="K18" s="230" t="s">
        <v>141</v>
      </c>
      <c r="L18" s="232" t="s">
        <v>145</v>
      </c>
      <c r="M18" s="228" t="s">
        <v>153</v>
      </c>
      <c r="N18" s="617"/>
      <c r="O18" s="617"/>
      <c r="P18" s="640"/>
      <c r="Q18" s="640"/>
      <c r="R18" s="640"/>
      <c r="S18" s="640"/>
      <c r="T18" s="701"/>
      <c r="U18" s="626"/>
      <c r="V18" s="628"/>
      <c r="W18" s="626"/>
      <c r="X18" s="628"/>
      <c r="Y18" s="626"/>
      <c r="Z18" s="622"/>
      <c r="AA18" s="620"/>
      <c r="AB18" s="622"/>
      <c r="AC18" s="617"/>
      <c r="AD18" s="643"/>
      <c r="AE18" s="617"/>
      <c r="AF18" s="624"/>
      <c r="AG18" s="617"/>
      <c r="AH18" s="694"/>
      <c r="AI18" s="694"/>
      <c r="AJ18" s="690"/>
    </row>
    <row r="19" spans="1:36" s="105" customFormat="1" ht="51.95" customHeight="1" x14ac:dyDescent="0.25">
      <c r="A19" s="9"/>
      <c r="B19" s="699"/>
      <c r="C19" s="636"/>
      <c r="D19" s="636"/>
      <c r="E19" s="639"/>
      <c r="F19" s="679" t="s">
        <v>321</v>
      </c>
      <c r="G19" s="636"/>
      <c r="H19" s="680" t="s">
        <v>134</v>
      </c>
      <c r="I19" s="680" t="s">
        <v>134</v>
      </c>
      <c r="J19" s="231" t="s">
        <v>136</v>
      </c>
      <c r="K19" s="230" t="s">
        <v>135</v>
      </c>
      <c r="L19" s="229" t="s">
        <v>143</v>
      </c>
      <c r="M19" s="228" t="s">
        <v>151</v>
      </c>
      <c r="N19" s="617" t="s">
        <v>148</v>
      </c>
      <c r="O19" s="617" t="s">
        <v>526</v>
      </c>
      <c r="P19" s="679" t="s">
        <v>166</v>
      </c>
      <c r="Q19" s="679" t="s">
        <v>89</v>
      </c>
      <c r="R19" s="679" t="s">
        <v>90</v>
      </c>
      <c r="S19" s="679" t="s">
        <v>91</v>
      </c>
      <c r="T19" s="701"/>
      <c r="U19" s="667">
        <f t="shared" ref="U19" si="1">V19+Y19</f>
        <v>340000</v>
      </c>
      <c r="V19" s="628">
        <v>200000</v>
      </c>
      <c r="W19" s="626">
        <v>0</v>
      </c>
      <c r="X19" s="628">
        <v>0</v>
      </c>
      <c r="Y19" s="626">
        <v>140000</v>
      </c>
      <c r="Z19" s="622">
        <v>0</v>
      </c>
      <c r="AA19" s="620">
        <v>0</v>
      </c>
      <c r="AB19" s="622">
        <v>60000</v>
      </c>
      <c r="AC19" s="617" t="s">
        <v>149</v>
      </c>
      <c r="AD19" s="626">
        <f>U19</f>
        <v>340000</v>
      </c>
      <c r="AE19" s="617"/>
      <c r="AF19" s="624"/>
      <c r="AG19" s="617"/>
      <c r="AH19" s="694"/>
      <c r="AI19" s="694"/>
      <c r="AJ19" s="690"/>
    </row>
    <row r="20" spans="1:36" s="105" customFormat="1" ht="41.1" customHeight="1" x14ac:dyDescent="0.25">
      <c r="A20" s="14"/>
      <c r="B20" s="699"/>
      <c r="C20" s="636"/>
      <c r="D20" s="636"/>
      <c r="E20" s="639"/>
      <c r="F20" s="639"/>
      <c r="G20" s="636"/>
      <c r="H20" s="691"/>
      <c r="I20" s="691"/>
      <c r="J20" s="230" t="s">
        <v>138</v>
      </c>
      <c r="K20" s="231" t="s">
        <v>137</v>
      </c>
      <c r="L20" s="229" t="s">
        <v>115</v>
      </c>
      <c r="M20" s="228" t="s">
        <v>527</v>
      </c>
      <c r="N20" s="617"/>
      <c r="O20" s="617"/>
      <c r="P20" s="639"/>
      <c r="Q20" s="639"/>
      <c r="R20" s="639"/>
      <c r="S20" s="639"/>
      <c r="T20" s="701"/>
      <c r="U20" s="626"/>
      <c r="V20" s="628"/>
      <c r="W20" s="626"/>
      <c r="X20" s="628"/>
      <c r="Y20" s="626"/>
      <c r="Z20" s="622"/>
      <c r="AA20" s="620"/>
      <c r="AB20" s="622"/>
      <c r="AC20" s="617"/>
      <c r="AD20" s="617"/>
      <c r="AE20" s="617"/>
      <c r="AF20" s="624"/>
      <c r="AG20" s="617"/>
      <c r="AH20" s="694"/>
      <c r="AI20" s="694"/>
      <c r="AJ20" s="690"/>
    </row>
    <row r="21" spans="1:36" s="105" customFormat="1" ht="45.95" customHeight="1" x14ac:dyDescent="0.25">
      <c r="A21" s="9"/>
      <c r="B21" s="699"/>
      <c r="C21" s="636"/>
      <c r="D21" s="636"/>
      <c r="E21" s="639"/>
      <c r="F21" s="639"/>
      <c r="G21" s="636"/>
      <c r="H21" s="691"/>
      <c r="I21" s="691"/>
      <c r="J21" s="230" t="s">
        <v>140</v>
      </c>
      <c r="K21" s="230" t="s">
        <v>139</v>
      </c>
      <c r="L21" s="229" t="s">
        <v>144</v>
      </c>
      <c r="M21" s="228" t="s">
        <v>151</v>
      </c>
      <c r="N21" s="617"/>
      <c r="O21" s="617"/>
      <c r="P21" s="639"/>
      <c r="Q21" s="639"/>
      <c r="R21" s="639"/>
      <c r="S21" s="639"/>
      <c r="T21" s="701"/>
      <c r="U21" s="626"/>
      <c r="V21" s="628"/>
      <c r="W21" s="626"/>
      <c r="X21" s="628"/>
      <c r="Y21" s="626"/>
      <c r="Z21" s="622"/>
      <c r="AA21" s="620"/>
      <c r="AB21" s="622"/>
      <c r="AC21" s="617"/>
      <c r="AD21" s="617"/>
      <c r="AE21" s="617"/>
      <c r="AF21" s="624"/>
      <c r="AG21" s="617"/>
      <c r="AH21" s="694"/>
      <c r="AI21" s="694"/>
      <c r="AJ21" s="690"/>
    </row>
    <row r="22" spans="1:36" s="105" customFormat="1" ht="51.75" thickBot="1" x14ac:dyDescent="0.3">
      <c r="A22" s="9"/>
      <c r="B22" s="699"/>
      <c r="C22" s="636"/>
      <c r="D22" s="636"/>
      <c r="E22" s="639"/>
      <c r="F22" s="639"/>
      <c r="G22" s="636"/>
      <c r="H22" s="691"/>
      <c r="I22" s="691"/>
      <c r="J22" s="242" t="s">
        <v>142</v>
      </c>
      <c r="K22" s="242" t="s">
        <v>141</v>
      </c>
      <c r="L22" s="243" t="s">
        <v>145</v>
      </c>
      <c r="M22" s="244" t="s">
        <v>155</v>
      </c>
      <c r="N22" s="679"/>
      <c r="O22" s="679"/>
      <c r="P22" s="639"/>
      <c r="Q22" s="639"/>
      <c r="R22" s="639"/>
      <c r="S22" s="639"/>
      <c r="T22" s="701"/>
      <c r="U22" s="674"/>
      <c r="V22" s="673"/>
      <c r="W22" s="674"/>
      <c r="X22" s="673"/>
      <c r="Y22" s="674"/>
      <c r="Z22" s="675"/>
      <c r="AA22" s="684"/>
      <c r="AB22" s="675"/>
      <c r="AC22" s="679"/>
      <c r="AD22" s="643"/>
      <c r="AE22" s="679"/>
      <c r="AF22" s="683"/>
      <c r="AG22" s="679"/>
      <c r="AH22" s="694"/>
      <c r="AI22" s="694"/>
      <c r="AJ22" s="690"/>
    </row>
    <row r="23" spans="1:36" s="105" customFormat="1" ht="44.1" customHeight="1" x14ac:dyDescent="0.25">
      <c r="A23" s="9"/>
      <c r="B23" s="685" t="s">
        <v>154</v>
      </c>
      <c r="C23" s="655" t="s">
        <v>171</v>
      </c>
      <c r="D23" s="655" t="s">
        <v>131</v>
      </c>
      <c r="E23" s="641" t="s">
        <v>132</v>
      </c>
      <c r="F23" s="655" t="s">
        <v>322</v>
      </c>
      <c r="G23" s="655" t="s">
        <v>133</v>
      </c>
      <c r="H23" s="641" t="s">
        <v>134</v>
      </c>
      <c r="I23" s="641" t="s">
        <v>134</v>
      </c>
      <c r="J23" s="226" t="s">
        <v>136</v>
      </c>
      <c r="K23" s="227" t="s">
        <v>135</v>
      </c>
      <c r="L23" s="225" t="s">
        <v>143</v>
      </c>
      <c r="M23" s="224" t="s">
        <v>152</v>
      </c>
      <c r="N23" s="616" t="s">
        <v>148</v>
      </c>
      <c r="O23" s="655" t="s">
        <v>121</v>
      </c>
      <c r="P23" s="616" t="s">
        <v>166</v>
      </c>
      <c r="Q23" s="616" t="s">
        <v>89</v>
      </c>
      <c r="R23" s="616" t="s">
        <v>90</v>
      </c>
      <c r="S23" s="616" t="s">
        <v>91</v>
      </c>
      <c r="T23" s="627">
        <f>U23+U27</f>
        <v>850000</v>
      </c>
      <c r="U23" s="625">
        <f>V23+Y23</f>
        <v>340000</v>
      </c>
      <c r="V23" s="627">
        <v>200000</v>
      </c>
      <c r="W23" s="625">
        <v>0</v>
      </c>
      <c r="X23" s="627">
        <v>0</v>
      </c>
      <c r="Y23" s="625">
        <v>140000</v>
      </c>
      <c r="Z23" s="621">
        <v>0</v>
      </c>
      <c r="AA23" s="619">
        <v>0</v>
      </c>
      <c r="AB23" s="621">
        <v>60000</v>
      </c>
      <c r="AC23" s="616" t="s">
        <v>149</v>
      </c>
      <c r="AD23" s="626">
        <f>U23</f>
        <v>340000</v>
      </c>
      <c r="AE23" s="616"/>
      <c r="AF23" s="623"/>
      <c r="AG23" s="616"/>
      <c r="AH23" s="681" t="s">
        <v>296</v>
      </c>
      <c r="AI23" s="681" t="s">
        <v>323</v>
      </c>
      <c r="AJ23" s="676"/>
    </row>
    <row r="24" spans="1:36" s="105" customFormat="1" ht="43.5" customHeight="1" x14ac:dyDescent="0.25">
      <c r="A24" s="9"/>
      <c r="B24" s="686"/>
      <c r="C24" s="678"/>
      <c r="D24" s="678"/>
      <c r="E24" s="642"/>
      <c r="F24" s="617"/>
      <c r="G24" s="678"/>
      <c r="H24" s="642"/>
      <c r="I24" s="642"/>
      <c r="J24" s="230" t="s">
        <v>138</v>
      </c>
      <c r="K24" s="231" t="s">
        <v>137</v>
      </c>
      <c r="L24" s="229" t="s">
        <v>115</v>
      </c>
      <c r="M24" s="228" t="s">
        <v>161</v>
      </c>
      <c r="N24" s="617"/>
      <c r="O24" s="617"/>
      <c r="P24" s="617"/>
      <c r="Q24" s="617"/>
      <c r="R24" s="617"/>
      <c r="S24" s="617"/>
      <c r="T24" s="628"/>
      <c r="U24" s="626"/>
      <c r="V24" s="628"/>
      <c r="W24" s="626"/>
      <c r="X24" s="628"/>
      <c r="Y24" s="626"/>
      <c r="Z24" s="622"/>
      <c r="AA24" s="620"/>
      <c r="AB24" s="622"/>
      <c r="AC24" s="617"/>
      <c r="AD24" s="617"/>
      <c r="AE24" s="617"/>
      <c r="AF24" s="624"/>
      <c r="AG24" s="617"/>
      <c r="AH24" s="645"/>
      <c r="AI24" s="645"/>
      <c r="AJ24" s="669"/>
    </row>
    <row r="25" spans="1:36" s="105" customFormat="1" ht="48.6" customHeight="1" x14ac:dyDescent="0.25">
      <c r="B25" s="686"/>
      <c r="C25" s="678"/>
      <c r="D25" s="678"/>
      <c r="E25" s="642"/>
      <c r="F25" s="617"/>
      <c r="G25" s="678"/>
      <c r="H25" s="642"/>
      <c r="I25" s="642"/>
      <c r="J25" s="230" t="s">
        <v>140</v>
      </c>
      <c r="K25" s="230" t="s">
        <v>139</v>
      </c>
      <c r="L25" s="229" t="s">
        <v>144</v>
      </c>
      <c r="M25" s="229" t="s">
        <v>152</v>
      </c>
      <c r="N25" s="617"/>
      <c r="O25" s="617"/>
      <c r="P25" s="617"/>
      <c r="Q25" s="617"/>
      <c r="R25" s="617"/>
      <c r="S25" s="617"/>
      <c r="T25" s="628"/>
      <c r="U25" s="626"/>
      <c r="V25" s="628"/>
      <c r="W25" s="626"/>
      <c r="X25" s="628"/>
      <c r="Y25" s="626"/>
      <c r="Z25" s="622"/>
      <c r="AA25" s="620"/>
      <c r="AB25" s="622"/>
      <c r="AC25" s="617"/>
      <c r="AD25" s="617"/>
      <c r="AE25" s="617"/>
      <c r="AF25" s="624"/>
      <c r="AG25" s="617"/>
      <c r="AH25" s="645"/>
      <c r="AI25" s="645"/>
      <c r="AJ25" s="669"/>
    </row>
    <row r="26" spans="1:36" s="105" customFormat="1" ht="51.75" thickBot="1" x14ac:dyDescent="0.3">
      <c r="B26" s="686"/>
      <c r="C26" s="678"/>
      <c r="D26" s="678"/>
      <c r="E26" s="642"/>
      <c r="F26" s="617"/>
      <c r="G26" s="678"/>
      <c r="H26" s="642"/>
      <c r="I26" s="642"/>
      <c r="J26" s="230" t="s">
        <v>142</v>
      </c>
      <c r="K26" s="230" t="s">
        <v>141</v>
      </c>
      <c r="L26" s="232" t="s">
        <v>145</v>
      </c>
      <c r="M26" s="229" t="s">
        <v>162</v>
      </c>
      <c r="N26" s="617"/>
      <c r="O26" s="617"/>
      <c r="P26" s="617"/>
      <c r="Q26" s="617"/>
      <c r="R26" s="617"/>
      <c r="S26" s="617"/>
      <c r="T26" s="628"/>
      <c r="U26" s="626"/>
      <c r="V26" s="628"/>
      <c r="W26" s="626"/>
      <c r="X26" s="628"/>
      <c r="Y26" s="626"/>
      <c r="Z26" s="622"/>
      <c r="AA26" s="620"/>
      <c r="AB26" s="622"/>
      <c r="AC26" s="617"/>
      <c r="AD26" s="643"/>
      <c r="AE26" s="617"/>
      <c r="AF26" s="624"/>
      <c r="AG26" s="617"/>
      <c r="AH26" s="645"/>
      <c r="AI26" s="645"/>
      <c r="AJ26" s="669"/>
    </row>
    <row r="27" spans="1:36" s="105" customFormat="1" ht="54.6" customHeight="1" x14ac:dyDescent="0.25">
      <c r="A27" s="9"/>
      <c r="B27" s="686"/>
      <c r="C27" s="678"/>
      <c r="D27" s="678"/>
      <c r="E27" s="642"/>
      <c r="F27" s="678" t="s">
        <v>324</v>
      </c>
      <c r="G27" s="678"/>
      <c r="H27" s="642" t="s">
        <v>134</v>
      </c>
      <c r="I27" s="642" t="s">
        <v>134</v>
      </c>
      <c r="J27" s="231" t="s">
        <v>136</v>
      </c>
      <c r="K27" s="230" t="s">
        <v>135</v>
      </c>
      <c r="L27" s="229" t="s">
        <v>143</v>
      </c>
      <c r="M27" s="228" t="s">
        <v>158</v>
      </c>
      <c r="N27" s="617" t="s">
        <v>148</v>
      </c>
      <c r="O27" s="617" t="s">
        <v>157</v>
      </c>
      <c r="P27" s="617" t="s">
        <v>166</v>
      </c>
      <c r="Q27" s="617" t="s">
        <v>89</v>
      </c>
      <c r="R27" s="617" t="s">
        <v>90</v>
      </c>
      <c r="S27" s="617" t="s">
        <v>91</v>
      </c>
      <c r="T27" s="628"/>
      <c r="U27" s="626">
        <f>V27+Y27</f>
        <v>510000</v>
      </c>
      <c r="V27" s="628">
        <v>300000</v>
      </c>
      <c r="W27" s="626">
        <v>0</v>
      </c>
      <c r="X27" s="628">
        <v>0</v>
      </c>
      <c r="Y27" s="626">
        <v>210000</v>
      </c>
      <c r="Z27" s="622">
        <v>0</v>
      </c>
      <c r="AA27" s="620">
        <v>0</v>
      </c>
      <c r="AB27" s="622">
        <v>60000</v>
      </c>
      <c r="AC27" s="617" t="s">
        <v>149</v>
      </c>
      <c r="AD27" s="626">
        <f>U27</f>
        <v>510000</v>
      </c>
      <c r="AE27" s="617"/>
      <c r="AF27" s="624"/>
      <c r="AG27" s="617"/>
      <c r="AH27" s="645"/>
      <c r="AI27" s="645"/>
      <c r="AJ27" s="669"/>
    </row>
    <row r="28" spans="1:36" s="105" customFormat="1" ht="43.5" customHeight="1" x14ac:dyDescent="0.25">
      <c r="A28" s="9"/>
      <c r="B28" s="686"/>
      <c r="C28" s="678"/>
      <c r="D28" s="678"/>
      <c r="E28" s="642"/>
      <c r="F28" s="617"/>
      <c r="G28" s="678"/>
      <c r="H28" s="642"/>
      <c r="I28" s="642"/>
      <c r="J28" s="230" t="s">
        <v>172</v>
      </c>
      <c r="K28" s="231" t="s">
        <v>137</v>
      </c>
      <c r="L28" s="229" t="s">
        <v>115</v>
      </c>
      <c r="M28" s="228" t="s">
        <v>159</v>
      </c>
      <c r="N28" s="617"/>
      <c r="O28" s="617"/>
      <c r="P28" s="617"/>
      <c r="Q28" s="617"/>
      <c r="R28" s="617"/>
      <c r="S28" s="617"/>
      <c r="T28" s="628"/>
      <c r="U28" s="626"/>
      <c r="V28" s="628"/>
      <c r="W28" s="626"/>
      <c r="X28" s="628"/>
      <c r="Y28" s="626"/>
      <c r="Z28" s="622"/>
      <c r="AA28" s="620"/>
      <c r="AB28" s="622"/>
      <c r="AC28" s="617"/>
      <c r="AD28" s="617"/>
      <c r="AE28" s="617"/>
      <c r="AF28" s="624"/>
      <c r="AG28" s="617"/>
      <c r="AH28" s="645"/>
      <c r="AI28" s="645"/>
      <c r="AJ28" s="669"/>
    </row>
    <row r="29" spans="1:36" s="105" customFormat="1" ht="53.1" customHeight="1" x14ac:dyDescent="0.25">
      <c r="A29" s="9"/>
      <c r="B29" s="686"/>
      <c r="C29" s="678"/>
      <c r="D29" s="678"/>
      <c r="E29" s="642"/>
      <c r="F29" s="617"/>
      <c r="G29" s="678"/>
      <c r="H29" s="642"/>
      <c r="I29" s="642"/>
      <c r="J29" s="230" t="s">
        <v>140</v>
      </c>
      <c r="K29" s="230" t="s">
        <v>139</v>
      </c>
      <c r="L29" s="229" t="s">
        <v>144</v>
      </c>
      <c r="M29" s="229" t="s">
        <v>158</v>
      </c>
      <c r="N29" s="617"/>
      <c r="O29" s="617"/>
      <c r="P29" s="617"/>
      <c r="Q29" s="617"/>
      <c r="R29" s="617"/>
      <c r="S29" s="617"/>
      <c r="T29" s="628"/>
      <c r="U29" s="626"/>
      <c r="V29" s="628"/>
      <c r="W29" s="626"/>
      <c r="X29" s="628"/>
      <c r="Y29" s="626"/>
      <c r="Z29" s="622"/>
      <c r="AA29" s="620"/>
      <c r="AB29" s="622"/>
      <c r="AC29" s="617"/>
      <c r="AD29" s="617"/>
      <c r="AE29" s="617"/>
      <c r="AF29" s="624"/>
      <c r="AG29" s="617"/>
      <c r="AH29" s="645"/>
      <c r="AI29" s="645"/>
      <c r="AJ29" s="669"/>
    </row>
    <row r="30" spans="1:36" s="105" customFormat="1" ht="61.5" customHeight="1" thickBot="1" x14ac:dyDescent="0.3">
      <c r="A30" s="9"/>
      <c r="B30" s="687"/>
      <c r="C30" s="688"/>
      <c r="D30" s="688"/>
      <c r="E30" s="680"/>
      <c r="F30" s="679"/>
      <c r="G30" s="688"/>
      <c r="H30" s="680"/>
      <c r="I30" s="680"/>
      <c r="J30" s="242" t="s">
        <v>142</v>
      </c>
      <c r="K30" s="242" t="s">
        <v>141</v>
      </c>
      <c r="L30" s="243" t="s">
        <v>145</v>
      </c>
      <c r="M30" s="241" t="s">
        <v>160</v>
      </c>
      <c r="N30" s="679"/>
      <c r="O30" s="679"/>
      <c r="P30" s="679"/>
      <c r="Q30" s="679"/>
      <c r="R30" s="679"/>
      <c r="S30" s="679"/>
      <c r="T30" s="673"/>
      <c r="U30" s="674"/>
      <c r="V30" s="673"/>
      <c r="W30" s="674"/>
      <c r="X30" s="673"/>
      <c r="Y30" s="674"/>
      <c r="Z30" s="675"/>
      <c r="AA30" s="684"/>
      <c r="AB30" s="675"/>
      <c r="AC30" s="679"/>
      <c r="AD30" s="643"/>
      <c r="AE30" s="679"/>
      <c r="AF30" s="683"/>
      <c r="AG30" s="679"/>
      <c r="AH30" s="682"/>
      <c r="AI30" s="682"/>
      <c r="AJ30" s="677"/>
    </row>
    <row r="31" spans="1:36" s="105" customFormat="1" ht="47.1" customHeight="1" x14ac:dyDescent="0.25">
      <c r="A31" s="9"/>
      <c r="B31" s="632" t="s">
        <v>528</v>
      </c>
      <c r="C31" s="635" t="s">
        <v>326</v>
      </c>
      <c r="D31" s="635" t="s">
        <v>131</v>
      </c>
      <c r="E31" s="638" t="s">
        <v>132</v>
      </c>
      <c r="F31" s="616" t="s">
        <v>314</v>
      </c>
      <c r="G31" s="635" t="s">
        <v>133</v>
      </c>
      <c r="H31" s="641" t="s">
        <v>134</v>
      </c>
      <c r="I31" s="641" t="s">
        <v>134</v>
      </c>
      <c r="J31" s="226" t="s">
        <v>136</v>
      </c>
      <c r="K31" s="227" t="s">
        <v>135</v>
      </c>
      <c r="L31" s="225" t="s">
        <v>143</v>
      </c>
      <c r="M31" s="225" t="s">
        <v>151</v>
      </c>
      <c r="N31" s="616" t="s">
        <v>148</v>
      </c>
      <c r="O31" s="616" t="s">
        <v>315</v>
      </c>
      <c r="P31" s="616" t="s">
        <v>166</v>
      </c>
      <c r="Q31" s="616" t="s">
        <v>89</v>
      </c>
      <c r="R31" s="616" t="s">
        <v>90</v>
      </c>
      <c r="S31" s="616" t="s">
        <v>91</v>
      </c>
      <c r="T31" s="651">
        <f>U31</f>
        <v>272000</v>
      </c>
      <c r="U31" s="625">
        <f>V31+Y31</f>
        <v>272000</v>
      </c>
      <c r="V31" s="627">
        <v>160000</v>
      </c>
      <c r="W31" s="625">
        <v>0</v>
      </c>
      <c r="X31" s="627">
        <v>0</v>
      </c>
      <c r="Y31" s="625">
        <v>112000</v>
      </c>
      <c r="Z31" s="621">
        <v>0</v>
      </c>
      <c r="AA31" s="619">
        <v>0</v>
      </c>
      <c r="AB31" s="621">
        <v>48000</v>
      </c>
      <c r="AC31" s="616" t="s">
        <v>149</v>
      </c>
      <c r="AD31" s="626">
        <f>U31</f>
        <v>272000</v>
      </c>
      <c r="AE31" s="616"/>
      <c r="AF31" s="623"/>
      <c r="AG31" s="616"/>
      <c r="AH31" s="671" t="s">
        <v>645</v>
      </c>
      <c r="AI31" s="671" t="s">
        <v>646</v>
      </c>
      <c r="AJ31" s="668"/>
    </row>
    <row r="32" spans="1:36" s="105" customFormat="1" ht="25.5" x14ac:dyDescent="0.25">
      <c r="A32" s="9"/>
      <c r="B32" s="633"/>
      <c r="C32" s="636"/>
      <c r="D32" s="636"/>
      <c r="E32" s="639"/>
      <c r="F32" s="617"/>
      <c r="G32" s="636"/>
      <c r="H32" s="642"/>
      <c r="I32" s="642"/>
      <c r="J32" s="230" t="s">
        <v>138</v>
      </c>
      <c r="K32" s="231" t="s">
        <v>137</v>
      </c>
      <c r="L32" s="229" t="s">
        <v>115</v>
      </c>
      <c r="M32" s="229" t="s">
        <v>647</v>
      </c>
      <c r="N32" s="617"/>
      <c r="O32" s="617"/>
      <c r="P32" s="617"/>
      <c r="Q32" s="617"/>
      <c r="R32" s="617"/>
      <c r="S32" s="617"/>
      <c r="T32" s="666"/>
      <c r="U32" s="626"/>
      <c r="V32" s="628"/>
      <c r="W32" s="626"/>
      <c r="X32" s="628"/>
      <c r="Y32" s="626"/>
      <c r="Z32" s="622"/>
      <c r="AA32" s="620"/>
      <c r="AB32" s="622"/>
      <c r="AC32" s="617"/>
      <c r="AD32" s="617"/>
      <c r="AE32" s="617"/>
      <c r="AF32" s="624"/>
      <c r="AG32" s="617"/>
      <c r="AH32" s="664"/>
      <c r="AI32" s="664"/>
      <c r="AJ32" s="669"/>
    </row>
    <row r="33" spans="1:36" s="105" customFormat="1" ht="38.25" x14ac:dyDescent="0.25">
      <c r="A33" s="9"/>
      <c r="B33" s="633"/>
      <c r="C33" s="636"/>
      <c r="D33" s="636"/>
      <c r="E33" s="639"/>
      <c r="F33" s="617"/>
      <c r="G33" s="636"/>
      <c r="H33" s="642"/>
      <c r="I33" s="642"/>
      <c r="J33" s="230" t="s">
        <v>140</v>
      </c>
      <c r="K33" s="230" t="s">
        <v>139</v>
      </c>
      <c r="L33" s="229" t="s">
        <v>144</v>
      </c>
      <c r="M33" s="229" t="s">
        <v>151</v>
      </c>
      <c r="N33" s="617"/>
      <c r="O33" s="617"/>
      <c r="P33" s="617"/>
      <c r="Q33" s="617"/>
      <c r="R33" s="617"/>
      <c r="S33" s="617"/>
      <c r="T33" s="666"/>
      <c r="U33" s="626"/>
      <c r="V33" s="628"/>
      <c r="W33" s="626"/>
      <c r="X33" s="628"/>
      <c r="Y33" s="626"/>
      <c r="Z33" s="622"/>
      <c r="AA33" s="620"/>
      <c r="AB33" s="622"/>
      <c r="AC33" s="617"/>
      <c r="AD33" s="617"/>
      <c r="AE33" s="617"/>
      <c r="AF33" s="624"/>
      <c r="AG33" s="617"/>
      <c r="AH33" s="664"/>
      <c r="AI33" s="664"/>
      <c r="AJ33" s="669"/>
    </row>
    <row r="34" spans="1:36" s="105" customFormat="1" ht="63.95" customHeight="1" thickBot="1" x14ac:dyDescent="0.3">
      <c r="A34" s="9"/>
      <c r="B34" s="634"/>
      <c r="C34" s="637"/>
      <c r="D34" s="637"/>
      <c r="E34" s="640"/>
      <c r="F34" s="617"/>
      <c r="G34" s="637"/>
      <c r="H34" s="642"/>
      <c r="I34" s="642"/>
      <c r="J34" s="230" t="s">
        <v>142</v>
      </c>
      <c r="K34" s="230" t="s">
        <v>141</v>
      </c>
      <c r="L34" s="232" t="s">
        <v>145</v>
      </c>
      <c r="M34" s="229" t="s">
        <v>153</v>
      </c>
      <c r="N34" s="617"/>
      <c r="O34" s="617"/>
      <c r="P34" s="617"/>
      <c r="Q34" s="617"/>
      <c r="R34" s="617"/>
      <c r="S34" s="617"/>
      <c r="T34" s="667"/>
      <c r="U34" s="626"/>
      <c r="V34" s="628"/>
      <c r="W34" s="626"/>
      <c r="X34" s="628"/>
      <c r="Y34" s="626"/>
      <c r="Z34" s="622"/>
      <c r="AA34" s="620"/>
      <c r="AB34" s="622"/>
      <c r="AC34" s="617"/>
      <c r="AD34" s="643"/>
      <c r="AE34" s="617"/>
      <c r="AF34" s="624"/>
      <c r="AG34" s="617"/>
      <c r="AH34" s="672"/>
      <c r="AI34" s="672"/>
      <c r="AJ34" s="669"/>
    </row>
    <row r="35" spans="1:36" s="105" customFormat="1" ht="48.6" customHeight="1" x14ac:dyDescent="0.25">
      <c r="B35" s="632" t="s">
        <v>529</v>
      </c>
      <c r="C35" s="635" t="s">
        <v>530</v>
      </c>
      <c r="D35" s="635" t="s">
        <v>131</v>
      </c>
      <c r="E35" s="638" t="s">
        <v>132</v>
      </c>
      <c r="F35" s="617" t="s">
        <v>317</v>
      </c>
      <c r="G35" s="635" t="s">
        <v>133</v>
      </c>
      <c r="H35" s="642" t="s">
        <v>134</v>
      </c>
      <c r="I35" s="642" t="s">
        <v>134</v>
      </c>
      <c r="J35" s="231" t="s">
        <v>136</v>
      </c>
      <c r="K35" s="230" t="s">
        <v>135</v>
      </c>
      <c r="L35" s="229" t="s">
        <v>143</v>
      </c>
      <c r="M35" s="228" t="s">
        <v>158</v>
      </c>
      <c r="N35" s="617" t="s">
        <v>148</v>
      </c>
      <c r="O35" s="617" t="s">
        <v>163</v>
      </c>
      <c r="P35" s="617" t="s">
        <v>166</v>
      </c>
      <c r="Q35" s="617" t="s">
        <v>89</v>
      </c>
      <c r="R35" s="617" t="s">
        <v>90</v>
      </c>
      <c r="S35" s="617" t="s">
        <v>91</v>
      </c>
      <c r="T35" s="651">
        <f>U35</f>
        <v>1194783.3700000001</v>
      </c>
      <c r="U35" s="626">
        <f>V35+Y35</f>
        <v>1194783.3700000001</v>
      </c>
      <c r="V35" s="628">
        <v>796522.25</v>
      </c>
      <c r="W35" s="626">
        <v>0</v>
      </c>
      <c r="X35" s="628">
        <v>0</v>
      </c>
      <c r="Y35" s="626">
        <v>398261.12</v>
      </c>
      <c r="Z35" s="622">
        <v>0</v>
      </c>
      <c r="AA35" s="620">
        <v>0</v>
      </c>
      <c r="AB35" s="622">
        <v>398261.13</v>
      </c>
      <c r="AC35" s="617" t="s">
        <v>149</v>
      </c>
      <c r="AD35" s="626">
        <f>U35</f>
        <v>1194783.3700000001</v>
      </c>
      <c r="AE35" s="617"/>
      <c r="AF35" s="624"/>
      <c r="AG35" s="617"/>
      <c r="AH35" s="663" t="s">
        <v>646</v>
      </c>
      <c r="AI35" s="663" t="s">
        <v>648</v>
      </c>
      <c r="AJ35" s="669"/>
    </row>
    <row r="36" spans="1:36" s="105" customFormat="1" ht="43.5" customHeight="1" x14ac:dyDescent="0.25">
      <c r="B36" s="633"/>
      <c r="C36" s="636"/>
      <c r="D36" s="636"/>
      <c r="E36" s="639"/>
      <c r="F36" s="617"/>
      <c r="G36" s="636"/>
      <c r="H36" s="642"/>
      <c r="I36" s="642"/>
      <c r="J36" s="230" t="s">
        <v>138</v>
      </c>
      <c r="K36" s="231" t="s">
        <v>137</v>
      </c>
      <c r="L36" s="229" t="s">
        <v>115</v>
      </c>
      <c r="M36" s="229" t="s">
        <v>649</v>
      </c>
      <c r="N36" s="617"/>
      <c r="O36" s="617"/>
      <c r="P36" s="617"/>
      <c r="Q36" s="617"/>
      <c r="R36" s="617"/>
      <c r="S36" s="617"/>
      <c r="T36" s="666"/>
      <c r="U36" s="626"/>
      <c r="V36" s="628"/>
      <c r="W36" s="626"/>
      <c r="X36" s="628"/>
      <c r="Y36" s="626"/>
      <c r="Z36" s="622"/>
      <c r="AA36" s="620"/>
      <c r="AB36" s="622"/>
      <c r="AC36" s="617"/>
      <c r="AD36" s="617"/>
      <c r="AE36" s="617"/>
      <c r="AF36" s="624"/>
      <c r="AG36" s="617"/>
      <c r="AH36" s="664"/>
      <c r="AI36" s="664"/>
      <c r="AJ36" s="669"/>
    </row>
    <row r="37" spans="1:36" s="105" customFormat="1" ht="47.1" customHeight="1" x14ac:dyDescent="0.25">
      <c r="B37" s="633"/>
      <c r="C37" s="636"/>
      <c r="D37" s="636"/>
      <c r="E37" s="639"/>
      <c r="F37" s="617"/>
      <c r="G37" s="636"/>
      <c r="H37" s="642"/>
      <c r="I37" s="642"/>
      <c r="J37" s="230" t="s">
        <v>140</v>
      </c>
      <c r="K37" s="230" t="s">
        <v>139</v>
      </c>
      <c r="L37" s="229" t="s">
        <v>144</v>
      </c>
      <c r="M37" s="229" t="s">
        <v>158</v>
      </c>
      <c r="N37" s="617"/>
      <c r="O37" s="617"/>
      <c r="P37" s="617"/>
      <c r="Q37" s="617"/>
      <c r="R37" s="617"/>
      <c r="S37" s="617"/>
      <c r="T37" s="666"/>
      <c r="U37" s="626"/>
      <c r="V37" s="628"/>
      <c r="W37" s="626"/>
      <c r="X37" s="628"/>
      <c r="Y37" s="626"/>
      <c r="Z37" s="622"/>
      <c r="AA37" s="620"/>
      <c r="AB37" s="622"/>
      <c r="AC37" s="617"/>
      <c r="AD37" s="617"/>
      <c r="AE37" s="617"/>
      <c r="AF37" s="624"/>
      <c r="AG37" s="617"/>
      <c r="AH37" s="664"/>
      <c r="AI37" s="664"/>
      <c r="AJ37" s="669"/>
    </row>
    <row r="38" spans="1:36" s="105" customFormat="1" ht="56.1" customHeight="1" thickBot="1" x14ac:dyDescent="0.3">
      <c r="B38" s="634"/>
      <c r="C38" s="637"/>
      <c r="D38" s="637"/>
      <c r="E38" s="640"/>
      <c r="F38" s="643"/>
      <c r="G38" s="637"/>
      <c r="H38" s="650"/>
      <c r="I38" s="650"/>
      <c r="J38" s="235" t="s">
        <v>142</v>
      </c>
      <c r="K38" s="235" t="s">
        <v>141</v>
      </c>
      <c r="L38" s="236" t="s">
        <v>145</v>
      </c>
      <c r="M38" s="233" t="s">
        <v>650</v>
      </c>
      <c r="N38" s="643"/>
      <c r="O38" s="643"/>
      <c r="P38" s="643"/>
      <c r="Q38" s="643"/>
      <c r="R38" s="643"/>
      <c r="S38" s="643"/>
      <c r="T38" s="667"/>
      <c r="U38" s="647"/>
      <c r="V38" s="629"/>
      <c r="W38" s="647"/>
      <c r="X38" s="629"/>
      <c r="Y38" s="647"/>
      <c r="Z38" s="648"/>
      <c r="AA38" s="649"/>
      <c r="AB38" s="648"/>
      <c r="AC38" s="643"/>
      <c r="AD38" s="643"/>
      <c r="AE38" s="643"/>
      <c r="AF38" s="644"/>
      <c r="AG38" s="643"/>
      <c r="AH38" s="665"/>
      <c r="AI38" s="665"/>
      <c r="AJ38" s="670"/>
    </row>
    <row r="39" spans="1:36" s="245" customFormat="1" ht="38.25" x14ac:dyDescent="0.25">
      <c r="B39" s="661" t="s">
        <v>651</v>
      </c>
      <c r="C39" s="659" t="s">
        <v>652</v>
      </c>
      <c r="D39" s="659" t="s">
        <v>653</v>
      </c>
      <c r="E39" s="659" t="s">
        <v>654</v>
      </c>
      <c r="F39" s="616" t="s">
        <v>655</v>
      </c>
      <c r="G39" s="616" t="s">
        <v>656</v>
      </c>
      <c r="H39" s="616" t="s">
        <v>83</v>
      </c>
      <c r="I39" s="616" t="s">
        <v>83</v>
      </c>
      <c r="J39" s="226" t="s">
        <v>657</v>
      </c>
      <c r="K39" s="226" t="s">
        <v>658</v>
      </c>
      <c r="L39" s="225" t="s">
        <v>554</v>
      </c>
      <c r="M39" s="224" t="s">
        <v>659</v>
      </c>
      <c r="N39" s="616" t="s">
        <v>148</v>
      </c>
      <c r="O39" s="655" t="s">
        <v>114</v>
      </c>
      <c r="P39" s="616" t="s">
        <v>166</v>
      </c>
      <c r="Q39" s="616" t="s">
        <v>89</v>
      </c>
      <c r="R39" s="616" t="s">
        <v>90</v>
      </c>
      <c r="S39" s="616" t="s">
        <v>174</v>
      </c>
      <c r="T39" s="625">
        <f>U39</f>
        <v>2134649.2000000002</v>
      </c>
      <c r="U39" s="625">
        <f>+V39+Y39</f>
        <v>2134649.2000000002</v>
      </c>
      <c r="V39" s="625">
        <v>1255676</v>
      </c>
      <c r="W39" s="625">
        <v>0</v>
      </c>
      <c r="X39" s="625">
        <v>0</v>
      </c>
      <c r="Y39" s="625">
        <v>878973.2</v>
      </c>
      <c r="Z39" s="625">
        <v>0</v>
      </c>
      <c r="AA39" s="625">
        <v>0</v>
      </c>
      <c r="AB39" s="627">
        <v>376702.8</v>
      </c>
      <c r="AC39" s="625" t="s">
        <v>92</v>
      </c>
      <c r="AD39" s="625">
        <f>U39</f>
        <v>2134649.2000000002</v>
      </c>
      <c r="AE39" s="625"/>
      <c r="AF39" s="625"/>
      <c r="AG39" s="625"/>
      <c r="AH39" s="651" t="s">
        <v>660</v>
      </c>
      <c r="AI39" s="651" t="s">
        <v>661</v>
      </c>
      <c r="AJ39" s="653"/>
    </row>
    <row r="40" spans="1:36" s="245" customFormat="1" ht="58.5" customHeight="1" thickBot="1" x14ac:dyDescent="0.3">
      <c r="B40" s="662"/>
      <c r="C40" s="660"/>
      <c r="D40" s="660"/>
      <c r="E40" s="660"/>
      <c r="F40" s="643"/>
      <c r="G40" s="643"/>
      <c r="H40" s="643"/>
      <c r="I40" s="643"/>
      <c r="J40" s="246" t="s">
        <v>662</v>
      </c>
      <c r="K40" s="246" t="s">
        <v>663</v>
      </c>
      <c r="L40" s="233" t="s">
        <v>248</v>
      </c>
      <c r="M40" s="234" t="s">
        <v>664</v>
      </c>
      <c r="N40" s="643"/>
      <c r="O40" s="656"/>
      <c r="P40" s="643"/>
      <c r="Q40" s="643"/>
      <c r="R40" s="643"/>
      <c r="S40" s="643"/>
      <c r="T40" s="647"/>
      <c r="U40" s="647"/>
      <c r="V40" s="647"/>
      <c r="W40" s="647"/>
      <c r="X40" s="647"/>
      <c r="Y40" s="647"/>
      <c r="Z40" s="647"/>
      <c r="AA40" s="647"/>
      <c r="AB40" s="629"/>
      <c r="AC40" s="647"/>
      <c r="AD40" s="647"/>
      <c r="AE40" s="647"/>
      <c r="AF40" s="647"/>
      <c r="AG40" s="647"/>
      <c r="AH40" s="652"/>
      <c r="AI40" s="652"/>
      <c r="AJ40" s="654"/>
    </row>
    <row r="41" spans="1:36" s="245" customFormat="1" ht="39" thickBot="1" x14ac:dyDescent="0.3">
      <c r="B41" s="661" t="s">
        <v>665</v>
      </c>
      <c r="C41" s="659" t="s">
        <v>652</v>
      </c>
      <c r="D41" s="659" t="s">
        <v>653</v>
      </c>
      <c r="E41" s="659" t="s">
        <v>654</v>
      </c>
      <c r="F41" s="616" t="s">
        <v>666</v>
      </c>
      <c r="G41" s="616" t="s">
        <v>656</v>
      </c>
      <c r="H41" s="616" t="s">
        <v>83</v>
      </c>
      <c r="I41" s="616" t="s">
        <v>83</v>
      </c>
      <c r="J41" s="226" t="s">
        <v>657</v>
      </c>
      <c r="K41" s="226" t="s">
        <v>658</v>
      </c>
      <c r="L41" s="225" t="s">
        <v>554</v>
      </c>
      <c r="M41" s="224" t="s">
        <v>667</v>
      </c>
      <c r="N41" s="616" t="s">
        <v>148</v>
      </c>
      <c r="O41" s="655" t="s">
        <v>121</v>
      </c>
      <c r="P41" s="616" t="s">
        <v>166</v>
      </c>
      <c r="Q41" s="616" t="s">
        <v>89</v>
      </c>
      <c r="R41" s="616" t="s">
        <v>90</v>
      </c>
      <c r="S41" s="616" t="s">
        <v>174</v>
      </c>
      <c r="T41" s="625">
        <f>U41</f>
        <v>340000</v>
      </c>
      <c r="U41" s="625">
        <f>+V41+Y41</f>
        <v>340000</v>
      </c>
      <c r="V41" s="625">
        <v>200000</v>
      </c>
      <c r="W41" s="625">
        <v>0</v>
      </c>
      <c r="X41" s="625">
        <v>0</v>
      </c>
      <c r="Y41" s="625">
        <v>140000</v>
      </c>
      <c r="Z41" s="625">
        <v>0</v>
      </c>
      <c r="AA41" s="625">
        <v>0</v>
      </c>
      <c r="AB41" s="627">
        <v>60000</v>
      </c>
      <c r="AC41" s="625" t="s">
        <v>92</v>
      </c>
      <c r="AD41" s="625">
        <f>U41</f>
        <v>340000</v>
      </c>
      <c r="AE41" s="625"/>
      <c r="AF41" s="625"/>
      <c r="AG41" s="625"/>
      <c r="AH41" s="651" t="s">
        <v>668</v>
      </c>
      <c r="AI41" s="651" t="s">
        <v>669</v>
      </c>
      <c r="AJ41" s="653"/>
    </row>
    <row r="42" spans="1:36" s="245" customFormat="1" ht="58.5" customHeight="1" thickBot="1" x14ac:dyDescent="0.3">
      <c r="B42" s="662"/>
      <c r="C42" s="660"/>
      <c r="D42" s="660"/>
      <c r="E42" s="660"/>
      <c r="F42" s="643"/>
      <c r="G42" s="643"/>
      <c r="H42" s="643"/>
      <c r="I42" s="643"/>
      <c r="J42" s="246" t="s">
        <v>662</v>
      </c>
      <c r="K42" s="246" t="s">
        <v>663</v>
      </c>
      <c r="L42" s="233" t="s">
        <v>248</v>
      </c>
      <c r="M42" s="224" t="s">
        <v>667</v>
      </c>
      <c r="N42" s="643"/>
      <c r="O42" s="656"/>
      <c r="P42" s="643"/>
      <c r="Q42" s="643"/>
      <c r="R42" s="643"/>
      <c r="S42" s="643"/>
      <c r="T42" s="647"/>
      <c r="U42" s="647"/>
      <c r="V42" s="647"/>
      <c r="W42" s="647"/>
      <c r="X42" s="647"/>
      <c r="Y42" s="647"/>
      <c r="Z42" s="647"/>
      <c r="AA42" s="647"/>
      <c r="AB42" s="629"/>
      <c r="AC42" s="647"/>
      <c r="AD42" s="647"/>
      <c r="AE42" s="647"/>
      <c r="AF42" s="647"/>
      <c r="AG42" s="647"/>
      <c r="AH42" s="652"/>
      <c r="AI42" s="652"/>
      <c r="AJ42" s="654"/>
    </row>
    <row r="43" spans="1:36" s="247" customFormat="1" ht="39" thickBot="1" x14ac:dyDescent="0.3">
      <c r="B43" s="657" t="s">
        <v>670</v>
      </c>
      <c r="C43" s="659" t="s">
        <v>652</v>
      </c>
      <c r="D43" s="659" t="s">
        <v>653</v>
      </c>
      <c r="E43" s="659" t="s">
        <v>654</v>
      </c>
      <c r="F43" s="616" t="s">
        <v>671</v>
      </c>
      <c r="G43" s="616" t="s">
        <v>656</v>
      </c>
      <c r="H43" s="616" t="s">
        <v>83</v>
      </c>
      <c r="I43" s="616" t="s">
        <v>83</v>
      </c>
      <c r="J43" s="226" t="s">
        <v>657</v>
      </c>
      <c r="K43" s="226" t="s">
        <v>658</v>
      </c>
      <c r="L43" s="225" t="s">
        <v>554</v>
      </c>
      <c r="M43" s="224" t="s">
        <v>672</v>
      </c>
      <c r="N43" s="616" t="s">
        <v>148</v>
      </c>
      <c r="O43" s="655" t="s">
        <v>118</v>
      </c>
      <c r="P43" s="616" t="s">
        <v>166</v>
      </c>
      <c r="Q43" s="616" t="s">
        <v>89</v>
      </c>
      <c r="R43" s="616" t="s">
        <v>90</v>
      </c>
      <c r="S43" s="616" t="s">
        <v>174</v>
      </c>
      <c r="T43" s="625">
        <f>U43</f>
        <v>164900</v>
      </c>
      <c r="U43" s="625">
        <f>+V43+Y43</f>
        <v>164900</v>
      </c>
      <c r="V43" s="625">
        <v>97000</v>
      </c>
      <c r="W43" s="625">
        <v>0</v>
      </c>
      <c r="X43" s="625">
        <v>0</v>
      </c>
      <c r="Y43" s="625">
        <v>67900</v>
      </c>
      <c r="Z43" s="625">
        <v>0</v>
      </c>
      <c r="AA43" s="625">
        <v>0</v>
      </c>
      <c r="AB43" s="627">
        <v>29100</v>
      </c>
      <c r="AC43" s="625" t="s">
        <v>92</v>
      </c>
      <c r="AD43" s="625">
        <f>U43</f>
        <v>164900</v>
      </c>
      <c r="AE43" s="625"/>
      <c r="AF43" s="625"/>
      <c r="AG43" s="625"/>
      <c r="AH43" s="651" t="s">
        <v>673</v>
      </c>
      <c r="AI43" s="651" t="s">
        <v>674</v>
      </c>
      <c r="AJ43" s="653"/>
    </row>
    <row r="44" spans="1:36" s="247" customFormat="1" ht="58.5" customHeight="1" thickBot="1" x14ac:dyDescent="0.3">
      <c r="B44" s="658"/>
      <c r="C44" s="660"/>
      <c r="D44" s="660"/>
      <c r="E44" s="660"/>
      <c r="F44" s="643"/>
      <c r="G44" s="643"/>
      <c r="H44" s="643"/>
      <c r="I44" s="643"/>
      <c r="J44" s="246" t="s">
        <v>662</v>
      </c>
      <c r="K44" s="246" t="s">
        <v>663</v>
      </c>
      <c r="L44" s="233" t="s">
        <v>248</v>
      </c>
      <c r="M44" s="224" t="s">
        <v>672</v>
      </c>
      <c r="N44" s="643"/>
      <c r="O44" s="656"/>
      <c r="P44" s="643"/>
      <c r="Q44" s="643"/>
      <c r="R44" s="643"/>
      <c r="S44" s="643"/>
      <c r="T44" s="647"/>
      <c r="U44" s="647"/>
      <c r="V44" s="647"/>
      <c r="W44" s="647"/>
      <c r="X44" s="647"/>
      <c r="Y44" s="647"/>
      <c r="Z44" s="647"/>
      <c r="AA44" s="647"/>
      <c r="AB44" s="629"/>
      <c r="AC44" s="647"/>
      <c r="AD44" s="647"/>
      <c r="AE44" s="647"/>
      <c r="AF44" s="647"/>
      <c r="AG44" s="647"/>
      <c r="AH44" s="652"/>
      <c r="AI44" s="652"/>
      <c r="AJ44" s="654"/>
    </row>
    <row r="45" spans="1:36" s="245" customFormat="1" ht="39" thickBot="1" x14ac:dyDescent="0.3">
      <c r="B45" s="657" t="s">
        <v>675</v>
      </c>
      <c r="C45" s="659" t="s">
        <v>652</v>
      </c>
      <c r="D45" s="659" t="s">
        <v>653</v>
      </c>
      <c r="E45" s="659" t="s">
        <v>654</v>
      </c>
      <c r="F45" s="616" t="s">
        <v>676</v>
      </c>
      <c r="G45" s="616" t="s">
        <v>656</v>
      </c>
      <c r="H45" s="616" t="s">
        <v>83</v>
      </c>
      <c r="I45" s="616" t="s">
        <v>83</v>
      </c>
      <c r="J45" s="226" t="s">
        <v>657</v>
      </c>
      <c r="K45" s="226" t="s">
        <v>658</v>
      </c>
      <c r="L45" s="225" t="s">
        <v>554</v>
      </c>
      <c r="M45" s="224" t="s">
        <v>677</v>
      </c>
      <c r="N45" s="616" t="s">
        <v>148</v>
      </c>
      <c r="O45" s="655" t="s">
        <v>102</v>
      </c>
      <c r="P45" s="616" t="s">
        <v>166</v>
      </c>
      <c r="Q45" s="616" t="s">
        <v>89</v>
      </c>
      <c r="R45" s="616" t="s">
        <v>90</v>
      </c>
      <c r="S45" s="616" t="s">
        <v>174</v>
      </c>
      <c r="T45" s="625">
        <f>U45</f>
        <v>884000.85</v>
      </c>
      <c r="U45" s="625">
        <f>+V45+Y45</f>
        <v>884000.85</v>
      </c>
      <c r="V45" s="625">
        <v>520000.5</v>
      </c>
      <c r="W45" s="625">
        <v>0</v>
      </c>
      <c r="X45" s="625">
        <v>0</v>
      </c>
      <c r="Y45" s="625">
        <v>364000.35</v>
      </c>
      <c r="Z45" s="625">
        <v>0</v>
      </c>
      <c r="AA45" s="625">
        <v>0</v>
      </c>
      <c r="AB45" s="627">
        <v>156000.15</v>
      </c>
      <c r="AC45" s="625" t="s">
        <v>92</v>
      </c>
      <c r="AD45" s="625">
        <f>U45</f>
        <v>884000.85</v>
      </c>
      <c r="AE45" s="625"/>
      <c r="AF45" s="625"/>
      <c r="AG45" s="625"/>
      <c r="AH45" s="651" t="s">
        <v>678</v>
      </c>
      <c r="AI45" s="651" t="s">
        <v>679</v>
      </c>
      <c r="AJ45" s="653"/>
    </row>
    <row r="46" spans="1:36" s="245" customFormat="1" ht="58.5" customHeight="1" thickBot="1" x14ac:dyDescent="0.3">
      <c r="B46" s="658"/>
      <c r="C46" s="660"/>
      <c r="D46" s="660"/>
      <c r="E46" s="660"/>
      <c r="F46" s="643"/>
      <c r="G46" s="643"/>
      <c r="H46" s="643"/>
      <c r="I46" s="643"/>
      <c r="J46" s="246" t="s">
        <v>662</v>
      </c>
      <c r="K46" s="246" t="s">
        <v>663</v>
      </c>
      <c r="L46" s="233" t="s">
        <v>248</v>
      </c>
      <c r="M46" s="224" t="s">
        <v>677</v>
      </c>
      <c r="N46" s="643"/>
      <c r="O46" s="656"/>
      <c r="P46" s="643"/>
      <c r="Q46" s="643"/>
      <c r="R46" s="643"/>
      <c r="S46" s="643"/>
      <c r="T46" s="647"/>
      <c r="U46" s="647"/>
      <c r="V46" s="647"/>
      <c r="W46" s="647"/>
      <c r="X46" s="647"/>
      <c r="Y46" s="647"/>
      <c r="Z46" s="647"/>
      <c r="AA46" s="647"/>
      <c r="AB46" s="629"/>
      <c r="AC46" s="647"/>
      <c r="AD46" s="647"/>
      <c r="AE46" s="647"/>
      <c r="AF46" s="647"/>
      <c r="AG46" s="647"/>
      <c r="AH46" s="652"/>
      <c r="AI46" s="652"/>
      <c r="AJ46" s="654"/>
    </row>
    <row r="47" spans="1:36" s="247" customFormat="1" ht="38.25" x14ac:dyDescent="0.25">
      <c r="B47" s="657" t="s">
        <v>680</v>
      </c>
      <c r="C47" s="659" t="s">
        <v>652</v>
      </c>
      <c r="D47" s="659" t="s">
        <v>653</v>
      </c>
      <c r="E47" s="659" t="s">
        <v>654</v>
      </c>
      <c r="F47" s="616" t="s">
        <v>681</v>
      </c>
      <c r="G47" s="616" t="s">
        <v>656</v>
      </c>
      <c r="H47" s="616" t="s">
        <v>83</v>
      </c>
      <c r="I47" s="616" t="s">
        <v>83</v>
      </c>
      <c r="J47" s="226" t="s">
        <v>657</v>
      </c>
      <c r="K47" s="226" t="s">
        <v>658</v>
      </c>
      <c r="L47" s="225" t="s">
        <v>554</v>
      </c>
      <c r="M47" s="224" t="s">
        <v>682</v>
      </c>
      <c r="N47" s="616" t="s">
        <v>148</v>
      </c>
      <c r="O47" s="655" t="s">
        <v>118</v>
      </c>
      <c r="P47" s="616" t="s">
        <v>166</v>
      </c>
      <c r="Q47" s="616" t="s">
        <v>89</v>
      </c>
      <c r="R47" s="616" t="s">
        <v>90</v>
      </c>
      <c r="S47" s="616" t="s">
        <v>174</v>
      </c>
      <c r="T47" s="625">
        <f>U47</f>
        <v>1020000</v>
      </c>
      <c r="U47" s="625">
        <f>+V47+Y47</f>
        <v>1020000</v>
      </c>
      <c r="V47" s="625">
        <v>600000</v>
      </c>
      <c r="W47" s="625">
        <v>0</v>
      </c>
      <c r="X47" s="625">
        <v>0</v>
      </c>
      <c r="Y47" s="625">
        <v>420000</v>
      </c>
      <c r="Z47" s="625">
        <v>0</v>
      </c>
      <c r="AA47" s="625">
        <v>0</v>
      </c>
      <c r="AB47" s="627">
        <v>180000</v>
      </c>
      <c r="AC47" s="625" t="s">
        <v>92</v>
      </c>
      <c r="AD47" s="625">
        <f>U47</f>
        <v>1020000</v>
      </c>
      <c r="AE47" s="625"/>
      <c r="AF47" s="625"/>
      <c r="AG47" s="625"/>
      <c r="AH47" s="651" t="s">
        <v>683</v>
      </c>
      <c r="AI47" s="651" t="s">
        <v>684</v>
      </c>
      <c r="AJ47" s="653"/>
    </row>
    <row r="48" spans="1:36" s="247" customFormat="1" ht="58.5" customHeight="1" thickBot="1" x14ac:dyDescent="0.3">
      <c r="B48" s="658"/>
      <c r="C48" s="660"/>
      <c r="D48" s="660"/>
      <c r="E48" s="660"/>
      <c r="F48" s="643"/>
      <c r="G48" s="643"/>
      <c r="H48" s="643"/>
      <c r="I48" s="643"/>
      <c r="J48" s="246" t="s">
        <v>662</v>
      </c>
      <c r="K48" s="246" t="s">
        <v>663</v>
      </c>
      <c r="L48" s="233" t="s">
        <v>248</v>
      </c>
      <c r="M48" s="234" t="s">
        <v>685</v>
      </c>
      <c r="N48" s="643"/>
      <c r="O48" s="656"/>
      <c r="P48" s="643"/>
      <c r="Q48" s="643"/>
      <c r="R48" s="643"/>
      <c r="S48" s="643"/>
      <c r="T48" s="647"/>
      <c r="U48" s="647"/>
      <c r="V48" s="647"/>
      <c r="W48" s="647"/>
      <c r="X48" s="647"/>
      <c r="Y48" s="647"/>
      <c r="Z48" s="647"/>
      <c r="AA48" s="647"/>
      <c r="AB48" s="629"/>
      <c r="AC48" s="647"/>
      <c r="AD48" s="647"/>
      <c r="AE48" s="647"/>
      <c r="AF48" s="647"/>
      <c r="AG48" s="647"/>
      <c r="AH48" s="652"/>
      <c r="AI48" s="652"/>
      <c r="AJ48" s="654"/>
    </row>
    <row r="49" spans="2:36" s="245" customFormat="1" ht="38.25" x14ac:dyDescent="0.25">
      <c r="B49" s="657" t="s">
        <v>686</v>
      </c>
      <c r="C49" s="659" t="s">
        <v>652</v>
      </c>
      <c r="D49" s="659" t="s">
        <v>653</v>
      </c>
      <c r="E49" s="659" t="s">
        <v>654</v>
      </c>
      <c r="F49" s="616" t="s">
        <v>687</v>
      </c>
      <c r="G49" s="616" t="s">
        <v>656</v>
      </c>
      <c r="H49" s="616" t="s">
        <v>83</v>
      </c>
      <c r="I49" s="616" t="s">
        <v>83</v>
      </c>
      <c r="J49" s="226" t="s">
        <v>657</v>
      </c>
      <c r="K49" s="226" t="s">
        <v>658</v>
      </c>
      <c r="L49" s="225" t="s">
        <v>554</v>
      </c>
      <c r="M49" s="224" t="s">
        <v>688</v>
      </c>
      <c r="N49" s="616" t="s">
        <v>148</v>
      </c>
      <c r="O49" s="655" t="s">
        <v>111</v>
      </c>
      <c r="P49" s="616" t="s">
        <v>166</v>
      </c>
      <c r="Q49" s="616" t="s">
        <v>89</v>
      </c>
      <c r="R49" s="616" t="s">
        <v>90</v>
      </c>
      <c r="S49" s="616" t="s">
        <v>174</v>
      </c>
      <c r="T49" s="625">
        <f>U49</f>
        <v>850000</v>
      </c>
      <c r="U49" s="625">
        <f>+V49+Y49</f>
        <v>850000</v>
      </c>
      <c r="V49" s="625">
        <v>500000</v>
      </c>
      <c r="W49" s="625">
        <v>0</v>
      </c>
      <c r="X49" s="625">
        <v>0</v>
      </c>
      <c r="Y49" s="625">
        <v>350000</v>
      </c>
      <c r="Z49" s="625">
        <v>0</v>
      </c>
      <c r="AA49" s="625">
        <v>0</v>
      </c>
      <c r="AB49" s="627">
        <v>602000</v>
      </c>
      <c r="AC49" s="625" t="s">
        <v>92</v>
      </c>
      <c r="AD49" s="625">
        <f>U49</f>
        <v>850000</v>
      </c>
      <c r="AE49" s="625"/>
      <c r="AF49" s="625"/>
      <c r="AG49" s="625"/>
      <c r="AH49" s="651" t="s">
        <v>689</v>
      </c>
      <c r="AI49" s="651" t="s">
        <v>690</v>
      </c>
      <c r="AJ49" s="653"/>
    </row>
    <row r="50" spans="2:36" s="245" customFormat="1" ht="58.5" customHeight="1" thickBot="1" x14ac:dyDescent="0.3">
      <c r="B50" s="658"/>
      <c r="C50" s="660"/>
      <c r="D50" s="660"/>
      <c r="E50" s="660"/>
      <c r="F50" s="643"/>
      <c r="G50" s="643"/>
      <c r="H50" s="643"/>
      <c r="I50" s="643"/>
      <c r="J50" s="246" t="s">
        <v>662</v>
      </c>
      <c r="K50" s="246" t="s">
        <v>663</v>
      </c>
      <c r="L50" s="233" t="s">
        <v>248</v>
      </c>
      <c r="M50" s="234" t="s">
        <v>688</v>
      </c>
      <c r="N50" s="643"/>
      <c r="O50" s="656"/>
      <c r="P50" s="643"/>
      <c r="Q50" s="643"/>
      <c r="R50" s="643"/>
      <c r="S50" s="643"/>
      <c r="T50" s="647"/>
      <c r="U50" s="647"/>
      <c r="V50" s="647"/>
      <c r="W50" s="647"/>
      <c r="X50" s="647"/>
      <c r="Y50" s="647"/>
      <c r="Z50" s="647"/>
      <c r="AA50" s="647"/>
      <c r="AB50" s="629"/>
      <c r="AC50" s="647"/>
      <c r="AD50" s="647"/>
      <c r="AE50" s="647"/>
      <c r="AF50" s="647"/>
      <c r="AG50" s="647"/>
      <c r="AH50" s="652"/>
      <c r="AI50" s="652"/>
      <c r="AJ50" s="654"/>
    </row>
    <row r="51" spans="2:36" s="247" customFormat="1" ht="38.25" x14ac:dyDescent="0.25">
      <c r="B51" s="657" t="s">
        <v>691</v>
      </c>
      <c r="C51" s="659" t="s">
        <v>652</v>
      </c>
      <c r="D51" s="659" t="s">
        <v>653</v>
      </c>
      <c r="E51" s="659" t="s">
        <v>654</v>
      </c>
      <c r="F51" s="616" t="s">
        <v>692</v>
      </c>
      <c r="G51" s="616" t="s">
        <v>656</v>
      </c>
      <c r="H51" s="616" t="s">
        <v>83</v>
      </c>
      <c r="I51" s="616" t="s">
        <v>83</v>
      </c>
      <c r="J51" s="226" t="s">
        <v>657</v>
      </c>
      <c r="K51" s="226" t="s">
        <v>658</v>
      </c>
      <c r="L51" s="225" t="s">
        <v>554</v>
      </c>
      <c r="M51" s="224" t="s">
        <v>693</v>
      </c>
      <c r="N51" s="616" t="s">
        <v>148</v>
      </c>
      <c r="O51" s="655" t="s">
        <v>118</v>
      </c>
      <c r="P51" s="616" t="s">
        <v>166</v>
      </c>
      <c r="Q51" s="616" t="s">
        <v>89</v>
      </c>
      <c r="R51" s="616" t="s">
        <v>90</v>
      </c>
      <c r="S51" s="616" t="s">
        <v>174</v>
      </c>
      <c r="T51" s="625">
        <f>U51</f>
        <v>1147500</v>
      </c>
      <c r="U51" s="625">
        <f>+V51+Y51</f>
        <v>1147500</v>
      </c>
      <c r="V51" s="625">
        <v>675000</v>
      </c>
      <c r="W51" s="625">
        <v>0</v>
      </c>
      <c r="X51" s="625">
        <v>0</v>
      </c>
      <c r="Y51" s="625">
        <v>472500</v>
      </c>
      <c r="Z51" s="625">
        <v>0</v>
      </c>
      <c r="AA51" s="625">
        <v>0</v>
      </c>
      <c r="AB51" s="627">
        <v>202500</v>
      </c>
      <c r="AC51" s="625" t="s">
        <v>92</v>
      </c>
      <c r="AD51" s="625">
        <f>U51</f>
        <v>1147500</v>
      </c>
      <c r="AE51" s="625"/>
      <c r="AF51" s="625"/>
      <c r="AG51" s="625"/>
      <c r="AH51" s="651" t="s">
        <v>689</v>
      </c>
      <c r="AI51" s="651" t="s">
        <v>690</v>
      </c>
      <c r="AJ51" s="653"/>
    </row>
    <row r="52" spans="2:36" s="247" customFormat="1" ht="58.5" customHeight="1" thickBot="1" x14ac:dyDescent="0.3">
      <c r="B52" s="658"/>
      <c r="C52" s="660"/>
      <c r="D52" s="660"/>
      <c r="E52" s="660"/>
      <c r="F52" s="643"/>
      <c r="G52" s="643"/>
      <c r="H52" s="643"/>
      <c r="I52" s="643"/>
      <c r="J52" s="246" t="s">
        <v>662</v>
      </c>
      <c r="K52" s="246" t="s">
        <v>663</v>
      </c>
      <c r="L52" s="233" t="s">
        <v>248</v>
      </c>
      <c r="M52" s="234" t="s">
        <v>694</v>
      </c>
      <c r="N52" s="643"/>
      <c r="O52" s="656"/>
      <c r="P52" s="643"/>
      <c r="Q52" s="643"/>
      <c r="R52" s="643"/>
      <c r="S52" s="643"/>
      <c r="T52" s="647"/>
      <c r="U52" s="647"/>
      <c r="V52" s="647"/>
      <c r="W52" s="647"/>
      <c r="X52" s="647"/>
      <c r="Y52" s="647"/>
      <c r="Z52" s="647"/>
      <c r="AA52" s="647"/>
      <c r="AB52" s="629"/>
      <c r="AC52" s="647"/>
      <c r="AD52" s="647"/>
      <c r="AE52" s="647"/>
      <c r="AF52" s="647"/>
      <c r="AG52" s="647"/>
      <c r="AH52" s="652"/>
      <c r="AI52" s="652"/>
      <c r="AJ52" s="654"/>
    </row>
    <row r="53" spans="2:36" s="247" customFormat="1" ht="38.25" x14ac:dyDescent="0.25">
      <c r="B53" s="657" t="s">
        <v>695</v>
      </c>
      <c r="C53" s="659" t="s">
        <v>652</v>
      </c>
      <c r="D53" s="659" t="s">
        <v>653</v>
      </c>
      <c r="E53" s="659" t="s">
        <v>654</v>
      </c>
      <c r="F53" s="616" t="s">
        <v>696</v>
      </c>
      <c r="G53" s="616" t="s">
        <v>656</v>
      </c>
      <c r="H53" s="616" t="s">
        <v>83</v>
      </c>
      <c r="I53" s="616" t="s">
        <v>83</v>
      </c>
      <c r="J53" s="226" t="s">
        <v>657</v>
      </c>
      <c r="K53" s="226" t="s">
        <v>658</v>
      </c>
      <c r="L53" s="225" t="s">
        <v>554</v>
      </c>
      <c r="M53" s="224" t="s">
        <v>697</v>
      </c>
      <c r="N53" s="616" t="s">
        <v>148</v>
      </c>
      <c r="O53" s="655" t="s">
        <v>123</v>
      </c>
      <c r="P53" s="616" t="s">
        <v>166</v>
      </c>
      <c r="Q53" s="616" t="s">
        <v>89</v>
      </c>
      <c r="R53" s="616" t="s">
        <v>90</v>
      </c>
      <c r="S53" s="616" t="s">
        <v>174</v>
      </c>
      <c r="T53" s="625">
        <f>U53</f>
        <v>2566818.58</v>
      </c>
      <c r="U53" s="625">
        <f>+V53+Y53</f>
        <v>2566818.58</v>
      </c>
      <c r="V53" s="625">
        <v>1509893.28</v>
      </c>
      <c r="W53" s="625">
        <v>0</v>
      </c>
      <c r="X53" s="625">
        <v>0</v>
      </c>
      <c r="Y53" s="625">
        <v>1056925.3</v>
      </c>
      <c r="Z53" s="625">
        <v>0</v>
      </c>
      <c r="AA53" s="625">
        <v>0</v>
      </c>
      <c r="AB53" s="627">
        <v>452967.99</v>
      </c>
      <c r="AC53" s="625" t="s">
        <v>92</v>
      </c>
      <c r="AD53" s="625">
        <f>U53</f>
        <v>2566818.58</v>
      </c>
      <c r="AE53" s="625"/>
      <c r="AF53" s="625"/>
      <c r="AG53" s="625"/>
      <c r="AH53" s="651" t="s">
        <v>689</v>
      </c>
      <c r="AI53" s="651" t="s">
        <v>690</v>
      </c>
      <c r="AJ53" s="653"/>
    </row>
    <row r="54" spans="2:36" s="247" customFormat="1" ht="58.5" customHeight="1" thickBot="1" x14ac:dyDescent="0.3">
      <c r="B54" s="658"/>
      <c r="C54" s="660"/>
      <c r="D54" s="660"/>
      <c r="E54" s="660"/>
      <c r="F54" s="643"/>
      <c r="G54" s="643"/>
      <c r="H54" s="643"/>
      <c r="I54" s="643"/>
      <c r="J54" s="246" t="s">
        <v>662</v>
      </c>
      <c r="K54" s="246" t="s">
        <v>663</v>
      </c>
      <c r="L54" s="233" t="s">
        <v>248</v>
      </c>
      <c r="M54" s="234" t="s">
        <v>698</v>
      </c>
      <c r="N54" s="643"/>
      <c r="O54" s="656"/>
      <c r="P54" s="643"/>
      <c r="Q54" s="643"/>
      <c r="R54" s="643"/>
      <c r="S54" s="643"/>
      <c r="T54" s="647"/>
      <c r="U54" s="647"/>
      <c r="V54" s="647"/>
      <c r="W54" s="647"/>
      <c r="X54" s="647"/>
      <c r="Y54" s="647"/>
      <c r="Z54" s="647"/>
      <c r="AA54" s="647"/>
      <c r="AB54" s="629"/>
      <c r="AC54" s="647"/>
      <c r="AD54" s="647"/>
      <c r="AE54" s="647"/>
      <c r="AF54" s="647"/>
      <c r="AG54" s="647"/>
      <c r="AH54" s="652"/>
      <c r="AI54" s="652"/>
      <c r="AJ54" s="654"/>
    </row>
    <row r="55" spans="2:36" s="245" customFormat="1" ht="38.25" x14ac:dyDescent="0.25">
      <c r="B55" s="657" t="s">
        <v>699</v>
      </c>
      <c r="C55" s="659" t="s">
        <v>652</v>
      </c>
      <c r="D55" s="659" t="s">
        <v>653</v>
      </c>
      <c r="E55" s="659" t="s">
        <v>654</v>
      </c>
      <c r="F55" s="616" t="s">
        <v>700</v>
      </c>
      <c r="G55" s="616" t="s">
        <v>656</v>
      </c>
      <c r="H55" s="616" t="s">
        <v>83</v>
      </c>
      <c r="I55" s="616" t="s">
        <v>83</v>
      </c>
      <c r="J55" s="226" t="s">
        <v>657</v>
      </c>
      <c r="K55" s="226" t="s">
        <v>658</v>
      </c>
      <c r="L55" s="225" t="s">
        <v>554</v>
      </c>
      <c r="M55" s="224" t="s">
        <v>701</v>
      </c>
      <c r="N55" s="616" t="s">
        <v>148</v>
      </c>
      <c r="O55" s="655" t="s">
        <v>105</v>
      </c>
      <c r="P55" s="616" t="s">
        <v>166</v>
      </c>
      <c r="Q55" s="616" t="s">
        <v>89</v>
      </c>
      <c r="R55" s="616" t="s">
        <v>90</v>
      </c>
      <c r="S55" s="616" t="s">
        <v>174</v>
      </c>
      <c r="T55" s="625">
        <f>U55</f>
        <v>3391500</v>
      </c>
      <c r="U55" s="625">
        <f>+V55+Y55</f>
        <v>3391500</v>
      </c>
      <c r="V55" s="625">
        <v>1995000</v>
      </c>
      <c r="W55" s="625">
        <v>0</v>
      </c>
      <c r="X55" s="625">
        <v>0</v>
      </c>
      <c r="Y55" s="625">
        <v>1396500</v>
      </c>
      <c r="Z55" s="625">
        <v>0</v>
      </c>
      <c r="AA55" s="625">
        <v>0</v>
      </c>
      <c r="AB55" s="627">
        <v>598500</v>
      </c>
      <c r="AC55" s="625" t="s">
        <v>92</v>
      </c>
      <c r="AD55" s="625">
        <f>U55</f>
        <v>3391500</v>
      </c>
      <c r="AE55" s="625"/>
      <c r="AF55" s="625"/>
      <c r="AG55" s="625"/>
      <c r="AH55" s="651" t="s">
        <v>702</v>
      </c>
      <c r="AI55" s="651" t="s">
        <v>703</v>
      </c>
      <c r="AJ55" s="653"/>
    </row>
    <row r="56" spans="2:36" s="245" customFormat="1" ht="58.5" customHeight="1" thickBot="1" x14ac:dyDescent="0.3">
      <c r="B56" s="658"/>
      <c r="C56" s="660"/>
      <c r="D56" s="660"/>
      <c r="E56" s="660"/>
      <c r="F56" s="643"/>
      <c r="G56" s="643"/>
      <c r="H56" s="643"/>
      <c r="I56" s="643"/>
      <c r="J56" s="246" t="s">
        <v>662</v>
      </c>
      <c r="K56" s="246" t="s">
        <v>663</v>
      </c>
      <c r="L56" s="233" t="s">
        <v>248</v>
      </c>
      <c r="M56" s="234" t="s">
        <v>701</v>
      </c>
      <c r="N56" s="643"/>
      <c r="O56" s="656"/>
      <c r="P56" s="643"/>
      <c r="Q56" s="643"/>
      <c r="R56" s="643"/>
      <c r="S56" s="643"/>
      <c r="T56" s="647"/>
      <c r="U56" s="647"/>
      <c r="V56" s="647"/>
      <c r="W56" s="647"/>
      <c r="X56" s="647"/>
      <c r="Y56" s="647"/>
      <c r="Z56" s="647"/>
      <c r="AA56" s="647"/>
      <c r="AB56" s="629"/>
      <c r="AC56" s="647"/>
      <c r="AD56" s="647"/>
      <c r="AE56" s="647"/>
      <c r="AF56" s="647"/>
      <c r="AG56" s="647"/>
      <c r="AH56" s="652"/>
      <c r="AI56" s="652"/>
      <c r="AJ56" s="654"/>
    </row>
    <row r="57" spans="2:36" s="105" customFormat="1" ht="50.45" customHeight="1" x14ac:dyDescent="0.25">
      <c r="B57" s="632" t="s">
        <v>325</v>
      </c>
      <c r="C57" s="635" t="s">
        <v>531</v>
      </c>
      <c r="D57" s="635" t="s">
        <v>131</v>
      </c>
      <c r="E57" s="638" t="s">
        <v>132</v>
      </c>
      <c r="F57" s="617" t="s">
        <v>329</v>
      </c>
      <c r="G57" s="635" t="s">
        <v>133</v>
      </c>
      <c r="H57" s="642" t="s">
        <v>134</v>
      </c>
      <c r="I57" s="642" t="s">
        <v>134</v>
      </c>
      <c r="J57" s="231" t="s">
        <v>136</v>
      </c>
      <c r="K57" s="230" t="s">
        <v>135</v>
      </c>
      <c r="L57" s="229" t="s">
        <v>143</v>
      </c>
      <c r="M57" s="228" t="s">
        <v>164</v>
      </c>
      <c r="N57" s="617" t="s">
        <v>148</v>
      </c>
      <c r="O57" s="617" t="s">
        <v>330</v>
      </c>
      <c r="P57" s="617" t="s">
        <v>166</v>
      </c>
      <c r="Q57" s="617" t="s">
        <v>89</v>
      </c>
      <c r="R57" s="617" t="s">
        <v>90</v>
      </c>
      <c r="S57" s="617" t="s">
        <v>91</v>
      </c>
      <c r="T57" s="628">
        <f>U57</f>
        <v>1276938</v>
      </c>
      <c r="U57" s="626">
        <f>V57+Y57</f>
        <v>1276938</v>
      </c>
      <c r="V57" s="628">
        <v>751140</v>
      </c>
      <c r="W57" s="626">
        <v>0</v>
      </c>
      <c r="X57" s="628">
        <v>0</v>
      </c>
      <c r="Y57" s="626">
        <v>525798</v>
      </c>
      <c r="Z57" s="622">
        <v>0</v>
      </c>
      <c r="AA57" s="620">
        <v>0</v>
      </c>
      <c r="AB57" s="622">
        <v>225342</v>
      </c>
      <c r="AC57" s="617" t="s">
        <v>149</v>
      </c>
      <c r="AD57" s="617" t="s">
        <v>16</v>
      </c>
      <c r="AE57" s="617"/>
      <c r="AF57" s="624"/>
      <c r="AG57" s="617"/>
      <c r="AH57" s="645" t="s">
        <v>543</v>
      </c>
      <c r="AI57" s="645" t="s">
        <v>544</v>
      </c>
      <c r="AJ57" s="630"/>
    </row>
    <row r="58" spans="2:36" s="105" customFormat="1" ht="41.45" customHeight="1" x14ac:dyDescent="0.25">
      <c r="B58" s="633"/>
      <c r="C58" s="636"/>
      <c r="D58" s="636"/>
      <c r="E58" s="639"/>
      <c r="F58" s="617"/>
      <c r="G58" s="636"/>
      <c r="H58" s="642"/>
      <c r="I58" s="642"/>
      <c r="J58" s="230" t="s">
        <v>138</v>
      </c>
      <c r="K58" s="231" t="s">
        <v>137</v>
      </c>
      <c r="L58" s="229" t="s">
        <v>115</v>
      </c>
      <c r="M58" s="229" t="s">
        <v>331</v>
      </c>
      <c r="N58" s="617"/>
      <c r="O58" s="617"/>
      <c r="P58" s="617"/>
      <c r="Q58" s="617"/>
      <c r="R58" s="617"/>
      <c r="S58" s="617"/>
      <c r="T58" s="628"/>
      <c r="U58" s="626"/>
      <c r="V58" s="628"/>
      <c r="W58" s="626"/>
      <c r="X58" s="628"/>
      <c r="Y58" s="626"/>
      <c r="Z58" s="622"/>
      <c r="AA58" s="620"/>
      <c r="AB58" s="622"/>
      <c r="AC58" s="617"/>
      <c r="AD58" s="617"/>
      <c r="AE58" s="617"/>
      <c r="AF58" s="624"/>
      <c r="AG58" s="617"/>
      <c r="AH58" s="645"/>
      <c r="AI58" s="645"/>
      <c r="AJ58" s="630"/>
    </row>
    <row r="59" spans="2:36" s="105" customFormat="1" ht="45.95" customHeight="1" x14ac:dyDescent="0.25">
      <c r="B59" s="633"/>
      <c r="C59" s="636"/>
      <c r="D59" s="636"/>
      <c r="E59" s="639"/>
      <c r="F59" s="617"/>
      <c r="G59" s="636"/>
      <c r="H59" s="642"/>
      <c r="I59" s="642"/>
      <c r="J59" s="230" t="s">
        <v>140</v>
      </c>
      <c r="K59" s="230" t="s">
        <v>139</v>
      </c>
      <c r="L59" s="229" t="s">
        <v>144</v>
      </c>
      <c r="M59" s="229" t="s">
        <v>164</v>
      </c>
      <c r="N59" s="617"/>
      <c r="O59" s="617"/>
      <c r="P59" s="617"/>
      <c r="Q59" s="617"/>
      <c r="R59" s="617"/>
      <c r="S59" s="617"/>
      <c r="T59" s="628"/>
      <c r="U59" s="626"/>
      <c r="V59" s="628"/>
      <c r="W59" s="626"/>
      <c r="X59" s="628"/>
      <c r="Y59" s="626"/>
      <c r="Z59" s="622"/>
      <c r="AA59" s="620"/>
      <c r="AB59" s="622"/>
      <c r="AC59" s="617"/>
      <c r="AD59" s="617"/>
      <c r="AE59" s="617"/>
      <c r="AF59" s="624"/>
      <c r="AG59" s="617"/>
      <c r="AH59" s="645"/>
      <c r="AI59" s="645"/>
      <c r="AJ59" s="630"/>
    </row>
    <row r="60" spans="2:36" s="105" customFormat="1" ht="51.75" thickBot="1" x14ac:dyDescent="0.3">
      <c r="B60" s="634"/>
      <c r="C60" s="637"/>
      <c r="D60" s="637"/>
      <c r="E60" s="640"/>
      <c r="F60" s="643"/>
      <c r="G60" s="637"/>
      <c r="H60" s="650"/>
      <c r="I60" s="650"/>
      <c r="J60" s="235" t="s">
        <v>142</v>
      </c>
      <c r="K60" s="235" t="s">
        <v>141</v>
      </c>
      <c r="L60" s="236" t="s">
        <v>145</v>
      </c>
      <c r="M60" s="234" t="s">
        <v>165</v>
      </c>
      <c r="N60" s="643"/>
      <c r="O60" s="643"/>
      <c r="P60" s="643"/>
      <c r="Q60" s="643"/>
      <c r="R60" s="643"/>
      <c r="S60" s="643"/>
      <c r="T60" s="629"/>
      <c r="U60" s="647"/>
      <c r="V60" s="629"/>
      <c r="W60" s="647"/>
      <c r="X60" s="629"/>
      <c r="Y60" s="647"/>
      <c r="Z60" s="648"/>
      <c r="AA60" s="649"/>
      <c r="AB60" s="648"/>
      <c r="AC60" s="643"/>
      <c r="AD60" s="643"/>
      <c r="AE60" s="643"/>
      <c r="AF60" s="644"/>
      <c r="AG60" s="643"/>
      <c r="AH60" s="646"/>
      <c r="AI60" s="646"/>
      <c r="AJ60" s="631"/>
    </row>
    <row r="61" spans="2:36" s="105" customFormat="1" ht="43.5" customHeight="1" x14ac:dyDescent="0.25">
      <c r="B61" s="632" t="s">
        <v>533</v>
      </c>
      <c r="C61" s="635" t="s">
        <v>534</v>
      </c>
      <c r="D61" s="635" t="s">
        <v>131</v>
      </c>
      <c r="E61" s="638" t="s">
        <v>132</v>
      </c>
      <c r="F61" s="616" t="s">
        <v>327</v>
      </c>
      <c r="G61" s="635" t="s">
        <v>133</v>
      </c>
      <c r="H61" s="641" t="s">
        <v>134</v>
      </c>
      <c r="I61" s="641" t="s">
        <v>134</v>
      </c>
      <c r="J61" s="226" t="s">
        <v>136</v>
      </c>
      <c r="K61" s="227" t="s">
        <v>135</v>
      </c>
      <c r="L61" s="225" t="s">
        <v>143</v>
      </c>
      <c r="M61" s="224" t="s">
        <v>146</v>
      </c>
      <c r="N61" s="616" t="s">
        <v>148</v>
      </c>
      <c r="O61" s="616" t="s">
        <v>179</v>
      </c>
      <c r="P61" s="616" t="s">
        <v>166</v>
      </c>
      <c r="Q61" s="616" t="s">
        <v>89</v>
      </c>
      <c r="R61" s="616" t="s">
        <v>90</v>
      </c>
      <c r="S61" s="616" t="s">
        <v>91</v>
      </c>
      <c r="T61" s="628">
        <f>U61</f>
        <v>167092.15</v>
      </c>
      <c r="U61" s="625">
        <f>V61+Y61</f>
        <v>167092.15</v>
      </c>
      <c r="V61" s="627">
        <v>98289.5</v>
      </c>
      <c r="W61" s="625">
        <v>0</v>
      </c>
      <c r="X61" s="627">
        <v>0</v>
      </c>
      <c r="Y61" s="625">
        <v>68802.649999999994</v>
      </c>
      <c r="Z61" s="621">
        <v>0</v>
      </c>
      <c r="AA61" s="619">
        <v>0</v>
      </c>
      <c r="AB61" s="621">
        <v>29486.85</v>
      </c>
      <c r="AC61" s="616" t="s">
        <v>149</v>
      </c>
      <c r="AD61" s="616" t="s">
        <v>16</v>
      </c>
      <c r="AE61" s="616"/>
      <c r="AF61" s="623"/>
      <c r="AG61" s="616"/>
      <c r="AH61" s="618" t="s">
        <v>535</v>
      </c>
      <c r="AI61" s="618" t="s">
        <v>536</v>
      </c>
      <c r="AJ61" s="616"/>
    </row>
    <row r="62" spans="2:36" s="105" customFormat="1" ht="44.45" customHeight="1" x14ac:dyDescent="0.25">
      <c r="B62" s="633"/>
      <c r="C62" s="636"/>
      <c r="D62" s="636"/>
      <c r="E62" s="639"/>
      <c r="F62" s="617"/>
      <c r="G62" s="636"/>
      <c r="H62" s="642"/>
      <c r="I62" s="642"/>
      <c r="J62" s="230" t="s">
        <v>138</v>
      </c>
      <c r="K62" s="231" t="s">
        <v>137</v>
      </c>
      <c r="L62" s="229" t="s">
        <v>115</v>
      </c>
      <c r="M62" s="228" t="s">
        <v>147</v>
      </c>
      <c r="N62" s="617"/>
      <c r="O62" s="617"/>
      <c r="P62" s="617"/>
      <c r="Q62" s="617"/>
      <c r="R62" s="617"/>
      <c r="S62" s="617"/>
      <c r="T62" s="628"/>
      <c r="U62" s="626"/>
      <c r="V62" s="628"/>
      <c r="W62" s="626"/>
      <c r="X62" s="628"/>
      <c r="Y62" s="626"/>
      <c r="Z62" s="622"/>
      <c r="AA62" s="620"/>
      <c r="AB62" s="622"/>
      <c r="AC62" s="617"/>
      <c r="AD62" s="617"/>
      <c r="AE62" s="617"/>
      <c r="AF62" s="624"/>
      <c r="AG62" s="617"/>
      <c r="AH62" s="617"/>
      <c r="AI62" s="617"/>
      <c r="AJ62" s="617"/>
    </row>
    <row r="63" spans="2:36" s="105" customFormat="1" ht="47.45" customHeight="1" x14ac:dyDescent="0.25">
      <c r="B63" s="633"/>
      <c r="C63" s="636"/>
      <c r="D63" s="636"/>
      <c r="E63" s="639"/>
      <c r="F63" s="617"/>
      <c r="G63" s="636"/>
      <c r="H63" s="642"/>
      <c r="I63" s="642"/>
      <c r="J63" s="230" t="s">
        <v>140</v>
      </c>
      <c r="K63" s="230" t="s">
        <v>139</v>
      </c>
      <c r="L63" s="229" t="s">
        <v>144</v>
      </c>
      <c r="M63" s="229" t="s">
        <v>146</v>
      </c>
      <c r="N63" s="617"/>
      <c r="O63" s="617"/>
      <c r="P63" s="617"/>
      <c r="Q63" s="617"/>
      <c r="R63" s="617"/>
      <c r="S63" s="617"/>
      <c r="T63" s="628"/>
      <c r="U63" s="626"/>
      <c r="V63" s="628"/>
      <c r="W63" s="626"/>
      <c r="X63" s="628"/>
      <c r="Y63" s="626"/>
      <c r="Z63" s="622"/>
      <c r="AA63" s="620"/>
      <c r="AB63" s="622"/>
      <c r="AC63" s="617"/>
      <c r="AD63" s="617"/>
      <c r="AE63" s="617"/>
      <c r="AF63" s="624"/>
      <c r="AG63" s="617"/>
      <c r="AH63" s="617"/>
      <c r="AI63" s="617"/>
      <c r="AJ63" s="617"/>
    </row>
    <row r="64" spans="2:36" s="105" customFormat="1" ht="51.75" thickBot="1" x14ac:dyDescent="0.3">
      <c r="B64" s="634"/>
      <c r="C64" s="637"/>
      <c r="D64" s="637"/>
      <c r="E64" s="640"/>
      <c r="F64" s="617"/>
      <c r="G64" s="637"/>
      <c r="H64" s="642"/>
      <c r="I64" s="642"/>
      <c r="J64" s="230" t="s">
        <v>142</v>
      </c>
      <c r="K64" s="230" t="s">
        <v>141</v>
      </c>
      <c r="L64" s="232" t="s">
        <v>145</v>
      </c>
      <c r="M64" s="229" t="s">
        <v>153</v>
      </c>
      <c r="N64" s="617"/>
      <c r="O64" s="617"/>
      <c r="P64" s="617"/>
      <c r="Q64" s="617"/>
      <c r="R64" s="617"/>
      <c r="S64" s="617"/>
      <c r="T64" s="629"/>
      <c r="U64" s="626"/>
      <c r="V64" s="628"/>
      <c r="W64" s="626"/>
      <c r="X64" s="628"/>
      <c r="Y64" s="626"/>
      <c r="Z64" s="622"/>
      <c r="AA64" s="620"/>
      <c r="AB64" s="622"/>
      <c r="AC64" s="617"/>
      <c r="AD64" s="617"/>
      <c r="AE64" s="617"/>
      <c r="AF64" s="624"/>
      <c r="AG64" s="617"/>
      <c r="AH64" s="617"/>
      <c r="AI64" s="617"/>
      <c r="AJ64" s="617"/>
    </row>
  </sheetData>
  <autoFilter ref="A5:AJ6" xr:uid="{00000000-0009-0000-0000-000005000000}"/>
  <mergeCells count="587">
    <mergeCell ref="S3:S4"/>
    <mergeCell ref="H7:H10"/>
    <mergeCell ref="I7:I10"/>
    <mergeCell ref="N7:N10"/>
    <mergeCell ref="O7:O10"/>
    <mergeCell ref="P7:P10"/>
    <mergeCell ref="B1:AI1"/>
    <mergeCell ref="B3:B4"/>
    <mergeCell ref="C3:C4"/>
    <mergeCell ref="D3:D4"/>
    <mergeCell ref="E3:E4"/>
    <mergeCell ref="F3:F4"/>
    <mergeCell ref="G3:G4"/>
    <mergeCell ref="H3:H4"/>
    <mergeCell ref="I3:I4"/>
    <mergeCell ref="J3:M3"/>
    <mergeCell ref="AG3:AG4"/>
    <mergeCell ref="AH3:AH4"/>
    <mergeCell ref="AI3:AI4"/>
    <mergeCell ref="U11:U14"/>
    <mergeCell ref="V11:V14"/>
    <mergeCell ref="W11:W14"/>
    <mergeCell ref="X11:X14"/>
    <mergeCell ref="Y11:Y14"/>
    <mergeCell ref="Y7:Y10"/>
    <mergeCell ref="AJ3:AJ4"/>
    <mergeCell ref="B7:B14"/>
    <mergeCell ref="C7:C14"/>
    <mergeCell ref="D7:D14"/>
    <mergeCell ref="E7:E14"/>
    <mergeCell ref="F7:F10"/>
    <mergeCell ref="G7:G14"/>
    <mergeCell ref="T3:T4"/>
    <mergeCell ref="U3:U4"/>
    <mergeCell ref="V3:AA3"/>
    <mergeCell ref="AB3:AB4"/>
    <mergeCell ref="AC3:AC4"/>
    <mergeCell ref="AD3:AF3"/>
    <mergeCell ref="N3:N4"/>
    <mergeCell ref="O3:O4"/>
    <mergeCell ref="P3:P4"/>
    <mergeCell ref="Q3:Q4"/>
    <mergeCell ref="R3:R4"/>
    <mergeCell ref="AJ7:AJ14"/>
    <mergeCell ref="AD7:AD10"/>
    <mergeCell ref="AE7:AE10"/>
    <mergeCell ref="AF7:AF10"/>
    <mergeCell ref="AG7:AG10"/>
    <mergeCell ref="AH7:AH14"/>
    <mergeCell ref="AI7:AI14"/>
    <mergeCell ref="AD11:AD14"/>
    <mergeCell ref="AE11:AE14"/>
    <mergeCell ref="F11:F14"/>
    <mergeCell ref="H11:H14"/>
    <mergeCell ref="I11:I14"/>
    <mergeCell ref="N11:N14"/>
    <mergeCell ref="O11:O14"/>
    <mergeCell ref="P11:P14"/>
    <mergeCell ref="Q11:Q14"/>
    <mergeCell ref="R11:R14"/>
    <mergeCell ref="S11:S14"/>
    <mergeCell ref="Q7:Q10"/>
    <mergeCell ref="R7:R10"/>
    <mergeCell ref="S7:S10"/>
    <mergeCell ref="AF11:AF14"/>
    <mergeCell ref="AG11:AG14"/>
    <mergeCell ref="X7:X10"/>
    <mergeCell ref="H15:H18"/>
    <mergeCell ref="I15:I18"/>
    <mergeCell ref="N15:N18"/>
    <mergeCell ref="O15:O18"/>
    <mergeCell ref="P15:P18"/>
    <mergeCell ref="Q15:Q18"/>
    <mergeCell ref="Z7:Z10"/>
    <mergeCell ref="AA7:AA10"/>
    <mergeCell ref="AB7:AB10"/>
    <mergeCell ref="AC7:AC10"/>
    <mergeCell ref="Z11:Z14"/>
    <mergeCell ref="AA11:AA14"/>
    <mergeCell ref="AB11:AB14"/>
    <mergeCell ref="AC11:AC14"/>
    <mergeCell ref="T7:T14"/>
    <mergeCell ref="U7:U10"/>
    <mergeCell ref="V7:V10"/>
    <mergeCell ref="W7:W10"/>
    <mergeCell ref="B15:B22"/>
    <mergeCell ref="C15:C22"/>
    <mergeCell ref="D15:D22"/>
    <mergeCell ref="E15:E22"/>
    <mergeCell ref="F15:F18"/>
    <mergeCell ref="G15:G22"/>
    <mergeCell ref="AB15:AB18"/>
    <mergeCell ref="AC15:AC18"/>
    <mergeCell ref="R15:R18"/>
    <mergeCell ref="S15:S18"/>
    <mergeCell ref="T15:T22"/>
    <mergeCell ref="U15:U18"/>
    <mergeCell ref="V15:V18"/>
    <mergeCell ref="W15:W18"/>
    <mergeCell ref="U19:U22"/>
    <mergeCell ref="V19:V22"/>
    <mergeCell ref="W19:W22"/>
    <mergeCell ref="X19:X22"/>
    <mergeCell ref="Y19:Y22"/>
    <mergeCell ref="Z19:Z22"/>
    <mergeCell ref="AA19:AA22"/>
    <mergeCell ref="AB19:AB22"/>
    <mergeCell ref="AC19:AC22"/>
    <mergeCell ref="AJ15:AJ22"/>
    <mergeCell ref="F19:F22"/>
    <mergeCell ref="H19:H22"/>
    <mergeCell ref="I19:I22"/>
    <mergeCell ref="N19:N22"/>
    <mergeCell ref="O19:O22"/>
    <mergeCell ref="P19:P22"/>
    <mergeCell ref="Q19:Q22"/>
    <mergeCell ref="R19:R22"/>
    <mergeCell ref="S19:S22"/>
    <mergeCell ref="AD15:AD18"/>
    <mergeCell ref="AE15:AE18"/>
    <mergeCell ref="AF15:AF18"/>
    <mergeCell ref="AG15:AG18"/>
    <mergeCell ref="AH15:AH22"/>
    <mergeCell ref="AI15:AI22"/>
    <mergeCell ref="AD19:AD22"/>
    <mergeCell ref="AE19:AE22"/>
    <mergeCell ref="AF19:AF22"/>
    <mergeCell ref="AG19:AG22"/>
    <mergeCell ref="X15:X18"/>
    <mergeCell ref="Y15:Y18"/>
    <mergeCell ref="Z15:Z18"/>
    <mergeCell ref="AA15:AA18"/>
    <mergeCell ref="H23:H26"/>
    <mergeCell ref="I23:I26"/>
    <mergeCell ref="N23:N26"/>
    <mergeCell ref="O23:O26"/>
    <mergeCell ref="P23:P26"/>
    <mergeCell ref="Q23:Q26"/>
    <mergeCell ref="B23:B30"/>
    <mergeCell ref="C23:C30"/>
    <mergeCell ref="D23:D30"/>
    <mergeCell ref="E23:E30"/>
    <mergeCell ref="F23:F26"/>
    <mergeCell ref="G23:G30"/>
    <mergeCell ref="AB23:AB26"/>
    <mergeCell ref="AC23:AC26"/>
    <mergeCell ref="R23:R26"/>
    <mergeCell ref="S23:S26"/>
    <mergeCell ref="T23:T30"/>
    <mergeCell ref="U23:U26"/>
    <mergeCell ref="V23:V26"/>
    <mergeCell ref="W23:W26"/>
    <mergeCell ref="U27:U30"/>
    <mergeCell ref="V27:V30"/>
    <mergeCell ref="W27:W30"/>
    <mergeCell ref="AA27:AA30"/>
    <mergeCell ref="AB27:AB30"/>
    <mergeCell ref="AC27:AC30"/>
    <mergeCell ref="AJ23:AJ30"/>
    <mergeCell ref="F27:F30"/>
    <mergeCell ref="H27:H30"/>
    <mergeCell ref="I27:I30"/>
    <mergeCell ref="N27:N30"/>
    <mergeCell ref="O27:O30"/>
    <mergeCell ref="P27:P30"/>
    <mergeCell ref="Q27:Q30"/>
    <mergeCell ref="R27:R30"/>
    <mergeCell ref="S27:S30"/>
    <mergeCell ref="AD23:AD26"/>
    <mergeCell ref="AE23:AE26"/>
    <mergeCell ref="AF23:AF26"/>
    <mergeCell ref="AG23:AG26"/>
    <mergeCell ref="AH23:AH30"/>
    <mergeCell ref="AI23:AI30"/>
    <mergeCell ref="AD27:AD30"/>
    <mergeCell ref="AE27:AE30"/>
    <mergeCell ref="AF27:AF30"/>
    <mergeCell ref="AG27:AG30"/>
    <mergeCell ref="X23:X26"/>
    <mergeCell ref="Y23:Y26"/>
    <mergeCell ref="Z23:Z26"/>
    <mergeCell ref="AA23:AA26"/>
    <mergeCell ref="B31:B34"/>
    <mergeCell ref="C31:C34"/>
    <mergeCell ref="D31:D34"/>
    <mergeCell ref="E31:E34"/>
    <mergeCell ref="F31:F34"/>
    <mergeCell ref="G31:G34"/>
    <mergeCell ref="X27:X30"/>
    <mergeCell ref="Y27:Y30"/>
    <mergeCell ref="Z27:Z30"/>
    <mergeCell ref="AB31:AB34"/>
    <mergeCell ref="AC31:AC34"/>
    <mergeCell ref="R31:R34"/>
    <mergeCell ref="S31:S34"/>
    <mergeCell ref="T31:T34"/>
    <mergeCell ref="U31:U34"/>
    <mergeCell ref="V31:V34"/>
    <mergeCell ref="W31:W34"/>
    <mergeCell ref="H31:H34"/>
    <mergeCell ref="I31:I34"/>
    <mergeCell ref="N31:N34"/>
    <mergeCell ref="O31:O34"/>
    <mergeCell ref="P31:P34"/>
    <mergeCell ref="Q31:Q34"/>
    <mergeCell ref="Q35:Q38"/>
    <mergeCell ref="R35:R38"/>
    <mergeCell ref="S35:S38"/>
    <mergeCell ref="T35:T38"/>
    <mergeCell ref="AJ31:AJ38"/>
    <mergeCell ref="B35:B38"/>
    <mergeCell ref="C35:C38"/>
    <mergeCell ref="D35:D38"/>
    <mergeCell ref="E35:E38"/>
    <mergeCell ref="F35:F38"/>
    <mergeCell ref="G35:G38"/>
    <mergeCell ref="H35:H38"/>
    <mergeCell ref="I35:I38"/>
    <mergeCell ref="N35:N38"/>
    <mergeCell ref="AD31:AD34"/>
    <mergeCell ref="AE31:AE34"/>
    <mergeCell ref="AF31:AF34"/>
    <mergeCell ref="AG31:AG34"/>
    <mergeCell ref="AH31:AH34"/>
    <mergeCell ref="AI31:AI34"/>
    <mergeCell ref="X31:X34"/>
    <mergeCell ref="Y31:Y34"/>
    <mergeCell ref="Z31:Z34"/>
    <mergeCell ref="AA31:AA34"/>
    <mergeCell ref="AG35:AG38"/>
    <mergeCell ref="AH35:AH38"/>
    <mergeCell ref="AI35:AI38"/>
    <mergeCell ref="B39:B40"/>
    <mergeCell ref="C39:C40"/>
    <mergeCell ref="D39:D40"/>
    <mergeCell ref="E39:E40"/>
    <mergeCell ref="F39:F40"/>
    <mergeCell ref="G39:G40"/>
    <mergeCell ref="H39:H40"/>
    <mergeCell ref="AA35:AA38"/>
    <mergeCell ref="AB35:AB38"/>
    <mergeCell ref="AC35:AC38"/>
    <mergeCell ref="AD35:AD38"/>
    <mergeCell ref="AE35:AE38"/>
    <mergeCell ref="AF35:AF38"/>
    <mergeCell ref="U35:U38"/>
    <mergeCell ref="V35:V38"/>
    <mergeCell ref="W35:W38"/>
    <mergeCell ref="X35:X38"/>
    <mergeCell ref="Y35:Y38"/>
    <mergeCell ref="Z35:Z38"/>
    <mergeCell ref="O35:O38"/>
    <mergeCell ref="P35:P38"/>
    <mergeCell ref="AH39:AH40"/>
    <mergeCell ref="AI39:AI40"/>
    <mergeCell ref="AJ39:AJ40"/>
    <mergeCell ref="Y39:Y40"/>
    <mergeCell ref="Z39:Z40"/>
    <mergeCell ref="AA39:AA40"/>
    <mergeCell ref="AB39:AB40"/>
    <mergeCell ref="AC39:AC40"/>
    <mergeCell ref="AD39:AD40"/>
    <mergeCell ref="B41:B42"/>
    <mergeCell ref="C41:C42"/>
    <mergeCell ref="D41:D42"/>
    <mergeCell ref="E41:E42"/>
    <mergeCell ref="F41:F42"/>
    <mergeCell ref="G41:G42"/>
    <mergeCell ref="AE39:AE40"/>
    <mergeCell ref="AF39:AF40"/>
    <mergeCell ref="AG39:AG40"/>
    <mergeCell ref="S39:S40"/>
    <mergeCell ref="T39:T40"/>
    <mergeCell ref="U39:U40"/>
    <mergeCell ref="V39:V40"/>
    <mergeCell ref="W39:W40"/>
    <mergeCell ref="X39:X40"/>
    <mergeCell ref="I39:I40"/>
    <mergeCell ref="N39:N40"/>
    <mergeCell ref="O39:O40"/>
    <mergeCell ref="P39:P40"/>
    <mergeCell ref="Q39:Q40"/>
    <mergeCell ref="R39:R40"/>
    <mergeCell ref="AB41:AB42"/>
    <mergeCell ref="AC41:AC42"/>
    <mergeCell ref="R41:R42"/>
    <mergeCell ref="S41:S42"/>
    <mergeCell ref="T41:T42"/>
    <mergeCell ref="U41:U42"/>
    <mergeCell ref="V41:V42"/>
    <mergeCell ref="W41:W42"/>
    <mergeCell ref="H41:H42"/>
    <mergeCell ref="I41:I42"/>
    <mergeCell ref="N41:N42"/>
    <mergeCell ref="O41:O42"/>
    <mergeCell ref="P41:P42"/>
    <mergeCell ref="Q41:Q42"/>
    <mergeCell ref="Q43:Q44"/>
    <mergeCell ref="R43:R44"/>
    <mergeCell ref="S43:S44"/>
    <mergeCell ref="T43:T44"/>
    <mergeCell ref="AJ41:AJ42"/>
    <mergeCell ref="B43:B44"/>
    <mergeCell ref="C43:C44"/>
    <mergeCell ref="D43:D44"/>
    <mergeCell ref="E43:E44"/>
    <mergeCell ref="F43:F44"/>
    <mergeCell ref="G43:G44"/>
    <mergeCell ref="H43:H44"/>
    <mergeCell ref="I43:I44"/>
    <mergeCell ref="N43:N44"/>
    <mergeCell ref="AD41:AD42"/>
    <mergeCell ref="AE41:AE42"/>
    <mergeCell ref="AF41:AF42"/>
    <mergeCell ref="AG41:AG42"/>
    <mergeCell ref="AH41:AH42"/>
    <mergeCell ref="AI41:AI42"/>
    <mergeCell ref="X41:X42"/>
    <mergeCell ref="Y41:Y42"/>
    <mergeCell ref="Z41:Z42"/>
    <mergeCell ref="AA41:AA42"/>
    <mergeCell ref="AG43:AG44"/>
    <mergeCell ref="AH43:AH44"/>
    <mergeCell ref="AI43:AI44"/>
    <mergeCell ref="AJ43:AJ44"/>
    <mergeCell ref="B45:B46"/>
    <mergeCell ref="C45:C46"/>
    <mergeCell ref="D45:D46"/>
    <mergeCell ref="E45:E46"/>
    <mergeCell ref="F45:F46"/>
    <mergeCell ref="G45:G46"/>
    <mergeCell ref="AA43:AA44"/>
    <mergeCell ref="AB43:AB44"/>
    <mergeCell ref="AC43:AC44"/>
    <mergeCell ref="AD43:AD44"/>
    <mergeCell ref="AE43:AE44"/>
    <mergeCell ref="AF43:AF44"/>
    <mergeCell ref="U43:U44"/>
    <mergeCell ref="V43:V44"/>
    <mergeCell ref="W43:W44"/>
    <mergeCell ref="X43:X44"/>
    <mergeCell ref="Y43:Y44"/>
    <mergeCell ref="Z43:Z44"/>
    <mergeCell ref="O43:O44"/>
    <mergeCell ref="P43:P44"/>
    <mergeCell ref="AB45:AB46"/>
    <mergeCell ref="AC45:AC46"/>
    <mergeCell ref="R45:R46"/>
    <mergeCell ref="S45:S46"/>
    <mergeCell ref="T45:T46"/>
    <mergeCell ref="U45:U46"/>
    <mergeCell ref="V45:V46"/>
    <mergeCell ref="W45:W46"/>
    <mergeCell ref="H45:H46"/>
    <mergeCell ref="I45:I46"/>
    <mergeCell ref="N45:N46"/>
    <mergeCell ref="O45:O46"/>
    <mergeCell ref="P45:P46"/>
    <mergeCell ref="Q45:Q46"/>
    <mergeCell ref="Q47:Q48"/>
    <mergeCell ref="R47:R48"/>
    <mergeCell ref="S47:S48"/>
    <mergeCell ref="T47:T48"/>
    <mergeCell ref="AJ45:AJ46"/>
    <mergeCell ref="B47:B48"/>
    <mergeCell ref="C47:C48"/>
    <mergeCell ref="D47:D48"/>
    <mergeCell ref="E47:E48"/>
    <mergeCell ref="F47:F48"/>
    <mergeCell ref="G47:G48"/>
    <mergeCell ref="H47:H48"/>
    <mergeCell ref="I47:I48"/>
    <mergeCell ref="N47:N48"/>
    <mergeCell ref="AD45:AD46"/>
    <mergeCell ref="AE45:AE46"/>
    <mergeCell ref="AF45:AF46"/>
    <mergeCell ref="AG45:AG46"/>
    <mergeCell ref="AH45:AH46"/>
    <mergeCell ref="AI45:AI46"/>
    <mergeCell ref="X45:X46"/>
    <mergeCell ref="Y45:Y46"/>
    <mergeCell ref="Z45:Z46"/>
    <mergeCell ref="AA45:AA46"/>
    <mergeCell ref="AG47:AG48"/>
    <mergeCell ref="AH47:AH48"/>
    <mergeCell ref="AI47:AI48"/>
    <mergeCell ref="AJ47:AJ48"/>
    <mergeCell ref="B49:B50"/>
    <mergeCell ref="C49:C50"/>
    <mergeCell ref="D49:D50"/>
    <mergeCell ref="E49:E50"/>
    <mergeCell ref="F49:F50"/>
    <mergeCell ref="G49:G50"/>
    <mergeCell ref="AA47:AA48"/>
    <mergeCell ref="AB47:AB48"/>
    <mergeCell ref="AC47:AC48"/>
    <mergeCell ref="AD47:AD48"/>
    <mergeCell ref="AE47:AE48"/>
    <mergeCell ref="AF47:AF48"/>
    <mergeCell ref="U47:U48"/>
    <mergeCell ref="V47:V48"/>
    <mergeCell ref="W47:W48"/>
    <mergeCell ref="X47:X48"/>
    <mergeCell ref="Y47:Y48"/>
    <mergeCell ref="Z47:Z48"/>
    <mergeCell ref="O47:O48"/>
    <mergeCell ref="P47:P48"/>
    <mergeCell ref="AB49:AB50"/>
    <mergeCell ref="AC49:AC50"/>
    <mergeCell ref="R49:R50"/>
    <mergeCell ref="S49:S50"/>
    <mergeCell ref="T49:T50"/>
    <mergeCell ref="U49:U50"/>
    <mergeCell ref="V49:V50"/>
    <mergeCell ref="W49:W50"/>
    <mergeCell ref="H49:H50"/>
    <mergeCell ref="I49:I50"/>
    <mergeCell ref="N49:N50"/>
    <mergeCell ref="O49:O50"/>
    <mergeCell ref="P49:P50"/>
    <mergeCell ref="Q49:Q50"/>
    <mergeCell ref="Q51:Q52"/>
    <mergeCell ref="R51:R52"/>
    <mergeCell ref="S51:S52"/>
    <mergeCell ref="T51:T52"/>
    <mergeCell ref="AJ49:AJ50"/>
    <mergeCell ref="B51:B52"/>
    <mergeCell ref="C51:C52"/>
    <mergeCell ref="D51:D52"/>
    <mergeCell ref="E51:E52"/>
    <mergeCell ref="F51:F52"/>
    <mergeCell ref="G51:G52"/>
    <mergeCell ref="H51:H52"/>
    <mergeCell ref="I51:I52"/>
    <mergeCell ref="N51:N52"/>
    <mergeCell ref="AD49:AD50"/>
    <mergeCell ref="AE49:AE50"/>
    <mergeCell ref="AF49:AF50"/>
    <mergeCell ref="AG49:AG50"/>
    <mergeCell ref="AH49:AH50"/>
    <mergeCell ref="AI49:AI50"/>
    <mergeCell ref="X49:X50"/>
    <mergeCell ref="Y49:Y50"/>
    <mergeCell ref="Z49:Z50"/>
    <mergeCell ref="AA49:AA50"/>
    <mergeCell ref="AG51:AG52"/>
    <mergeCell ref="AH51:AH52"/>
    <mergeCell ref="AI51:AI52"/>
    <mergeCell ref="AJ51:AJ52"/>
    <mergeCell ref="B53:B54"/>
    <mergeCell ref="C53:C54"/>
    <mergeCell ref="D53:D54"/>
    <mergeCell ref="E53:E54"/>
    <mergeCell ref="F53:F54"/>
    <mergeCell ref="G53:G54"/>
    <mergeCell ref="AA51:AA52"/>
    <mergeCell ref="AB51:AB52"/>
    <mergeCell ref="AC51:AC52"/>
    <mergeCell ref="AD51:AD52"/>
    <mergeCell ref="AE51:AE52"/>
    <mergeCell ref="AF51:AF52"/>
    <mergeCell ref="U51:U52"/>
    <mergeCell ref="V51:V52"/>
    <mergeCell ref="W51:W52"/>
    <mergeCell ref="X51:X52"/>
    <mergeCell ref="Y51:Y52"/>
    <mergeCell ref="Z51:Z52"/>
    <mergeCell ref="O51:O52"/>
    <mergeCell ref="P51:P52"/>
    <mergeCell ref="AB53:AB54"/>
    <mergeCell ref="AC53:AC54"/>
    <mergeCell ref="R53:R54"/>
    <mergeCell ref="S53:S54"/>
    <mergeCell ref="T53:T54"/>
    <mergeCell ref="U53:U54"/>
    <mergeCell ref="V53:V54"/>
    <mergeCell ref="W53:W54"/>
    <mergeCell ref="H53:H54"/>
    <mergeCell ref="I53:I54"/>
    <mergeCell ref="N53:N54"/>
    <mergeCell ref="O53:O54"/>
    <mergeCell ref="P53:P54"/>
    <mergeCell ref="Q53:Q54"/>
    <mergeCell ref="Q55:Q56"/>
    <mergeCell ref="R55:R56"/>
    <mergeCell ref="S55:S56"/>
    <mergeCell ref="T55:T56"/>
    <mergeCell ref="AJ53:AJ54"/>
    <mergeCell ref="B55:B56"/>
    <mergeCell ref="C55:C56"/>
    <mergeCell ref="D55:D56"/>
    <mergeCell ref="E55:E56"/>
    <mergeCell ref="F55:F56"/>
    <mergeCell ref="G55:G56"/>
    <mergeCell ref="H55:H56"/>
    <mergeCell ref="I55:I56"/>
    <mergeCell ref="N55:N56"/>
    <mergeCell ref="AD53:AD54"/>
    <mergeCell ref="AE53:AE54"/>
    <mergeCell ref="AF53:AF54"/>
    <mergeCell ref="AG53:AG54"/>
    <mergeCell ref="AH53:AH54"/>
    <mergeCell ref="AI53:AI54"/>
    <mergeCell ref="X53:X54"/>
    <mergeCell ref="Y53:Y54"/>
    <mergeCell ref="Z53:Z54"/>
    <mergeCell ref="AA53:AA54"/>
    <mergeCell ref="AG55:AG56"/>
    <mergeCell ref="AH55:AH56"/>
    <mergeCell ref="AI55:AI56"/>
    <mergeCell ref="AJ55:AJ56"/>
    <mergeCell ref="B57:B60"/>
    <mergeCell ref="C57:C60"/>
    <mergeCell ref="D57:D60"/>
    <mergeCell ref="E57:E60"/>
    <mergeCell ref="F57:F60"/>
    <mergeCell ref="G57:G60"/>
    <mergeCell ref="AA55:AA56"/>
    <mergeCell ref="AB55:AB56"/>
    <mergeCell ref="AC55:AC56"/>
    <mergeCell ref="AD55:AD56"/>
    <mergeCell ref="AE55:AE56"/>
    <mergeCell ref="AF55:AF56"/>
    <mergeCell ref="U55:U56"/>
    <mergeCell ref="V55:V56"/>
    <mergeCell ref="W55:W56"/>
    <mergeCell ref="X55:X56"/>
    <mergeCell ref="Y55:Y56"/>
    <mergeCell ref="Z55:Z56"/>
    <mergeCell ref="O55:O56"/>
    <mergeCell ref="P55:P56"/>
    <mergeCell ref="T57:T60"/>
    <mergeCell ref="U57:U60"/>
    <mergeCell ref="V57:V60"/>
    <mergeCell ref="W57:W60"/>
    <mergeCell ref="H57:H60"/>
    <mergeCell ref="I57:I60"/>
    <mergeCell ref="N57:N60"/>
    <mergeCell ref="O57:O60"/>
    <mergeCell ref="P57:P60"/>
    <mergeCell ref="Q57:Q60"/>
    <mergeCell ref="AJ57:AJ60"/>
    <mergeCell ref="B61:B64"/>
    <mergeCell ref="C61:C64"/>
    <mergeCell ref="D61:D64"/>
    <mergeCell ref="E61:E64"/>
    <mergeCell ref="F61:F64"/>
    <mergeCell ref="G61:G64"/>
    <mergeCell ref="H61:H64"/>
    <mergeCell ref="I61:I64"/>
    <mergeCell ref="N61:N64"/>
    <mergeCell ref="AD57:AD60"/>
    <mergeCell ref="AE57:AE60"/>
    <mergeCell ref="AF57:AF60"/>
    <mergeCell ref="AG57:AG60"/>
    <mergeCell ref="AH57:AH60"/>
    <mergeCell ref="AI57:AI60"/>
    <mergeCell ref="X57:X60"/>
    <mergeCell ref="Y57:Y60"/>
    <mergeCell ref="Z57:Z60"/>
    <mergeCell ref="AA57:AA60"/>
    <mergeCell ref="AB57:AB60"/>
    <mergeCell ref="AC57:AC60"/>
    <mergeCell ref="R57:R60"/>
    <mergeCell ref="S57:S60"/>
    <mergeCell ref="U61:U64"/>
    <mergeCell ref="V61:V64"/>
    <mergeCell ref="W61:W64"/>
    <mergeCell ref="X61:X64"/>
    <mergeCell ref="Y61:Y64"/>
    <mergeCell ref="Z61:Z64"/>
    <mergeCell ref="O61:O64"/>
    <mergeCell ref="P61:P64"/>
    <mergeCell ref="Q61:Q64"/>
    <mergeCell ref="R61:R64"/>
    <mergeCell ref="S61:S64"/>
    <mergeCell ref="T61:T64"/>
    <mergeCell ref="AG61:AG64"/>
    <mergeCell ref="AH61:AH64"/>
    <mergeCell ref="AI61:AI64"/>
    <mergeCell ref="AJ61:AJ64"/>
    <mergeCell ref="AA61:AA64"/>
    <mergeCell ref="AB61:AB64"/>
    <mergeCell ref="AC61:AC64"/>
    <mergeCell ref="AD61:AD64"/>
    <mergeCell ref="AE61:AE64"/>
    <mergeCell ref="AF61:AF6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290" t="s">
        <v>40</v>
      </c>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91" t="s">
        <v>0</v>
      </c>
      <c r="C3" s="291" t="s">
        <v>1</v>
      </c>
      <c r="D3" s="291" t="s">
        <v>28</v>
      </c>
      <c r="E3" s="291" t="s">
        <v>29</v>
      </c>
      <c r="F3" s="291" t="s">
        <v>30</v>
      </c>
      <c r="G3" s="291" t="s">
        <v>3</v>
      </c>
      <c r="H3" s="291" t="s">
        <v>4</v>
      </c>
      <c r="I3" s="291" t="s">
        <v>5</v>
      </c>
      <c r="J3" s="292" t="s">
        <v>6</v>
      </c>
      <c r="K3" s="292"/>
      <c r="L3" s="292"/>
      <c r="M3" s="292"/>
      <c r="N3" s="293" t="s">
        <v>47</v>
      </c>
      <c r="O3" s="291" t="s">
        <v>31</v>
      </c>
      <c r="P3" s="301" t="s">
        <v>42</v>
      </c>
      <c r="Q3" s="301" t="s">
        <v>32</v>
      </c>
      <c r="R3" s="301" t="s">
        <v>37</v>
      </c>
      <c r="S3" s="301" t="s">
        <v>33</v>
      </c>
      <c r="T3" s="291" t="s">
        <v>55</v>
      </c>
      <c r="U3" s="291" t="s">
        <v>57</v>
      </c>
      <c r="V3" s="292" t="s">
        <v>59</v>
      </c>
      <c r="W3" s="292"/>
      <c r="X3" s="292"/>
      <c r="Y3" s="292"/>
      <c r="Z3" s="292"/>
      <c r="AA3" s="292"/>
      <c r="AB3" s="291" t="s">
        <v>69</v>
      </c>
      <c r="AC3" s="296" t="s">
        <v>75</v>
      </c>
      <c r="AD3" s="298" t="s">
        <v>77</v>
      </c>
      <c r="AE3" s="299"/>
      <c r="AF3" s="300"/>
      <c r="AG3" s="293" t="s">
        <v>27</v>
      </c>
      <c r="AH3" s="293" t="s">
        <v>36</v>
      </c>
      <c r="AI3" s="291" t="s">
        <v>34</v>
      </c>
      <c r="AJ3" s="293" t="s">
        <v>35</v>
      </c>
    </row>
    <row r="4" spans="1:36" ht="140.25" x14ac:dyDescent="0.25">
      <c r="A4" s="1"/>
      <c r="B4" s="291"/>
      <c r="C4" s="291"/>
      <c r="D4" s="291"/>
      <c r="E4" s="291"/>
      <c r="F4" s="291"/>
      <c r="G4" s="291"/>
      <c r="H4" s="291"/>
      <c r="I4" s="291"/>
      <c r="J4" s="3" t="s">
        <v>7</v>
      </c>
      <c r="K4" s="3" t="s">
        <v>8</v>
      </c>
      <c r="L4" s="3" t="s">
        <v>9</v>
      </c>
      <c r="M4" s="11" t="s">
        <v>10</v>
      </c>
      <c r="N4" s="294"/>
      <c r="O4" s="291"/>
      <c r="P4" s="301"/>
      <c r="Q4" s="301"/>
      <c r="R4" s="301"/>
      <c r="S4" s="301"/>
      <c r="T4" s="291"/>
      <c r="U4" s="291"/>
      <c r="V4" s="3" t="s">
        <v>61</v>
      </c>
      <c r="W4" s="3" t="s">
        <v>62</v>
      </c>
      <c r="X4" s="3" t="s">
        <v>15</v>
      </c>
      <c r="Y4" s="3" t="s">
        <v>63</v>
      </c>
      <c r="Z4" s="3" t="s">
        <v>60</v>
      </c>
      <c r="AA4" s="3" t="s">
        <v>25</v>
      </c>
      <c r="AB4" s="291"/>
      <c r="AC4" s="297"/>
      <c r="AD4" s="3" t="s">
        <v>16</v>
      </c>
      <c r="AE4" s="3" t="s">
        <v>17</v>
      </c>
      <c r="AF4" s="3" t="s">
        <v>26</v>
      </c>
      <c r="AG4" s="294"/>
      <c r="AH4" s="294"/>
      <c r="AI4" s="291"/>
      <c r="AJ4" s="294"/>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719" t="s">
        <v>24</v>
      </c>
      <c r="C14" s="719"/>
      <c r="D14" s="719"/>
      <c r="E14" s="719"/>
      <c r="F14" s="719"/>
      <c r="G14" s="719"/>
      <c r="H14" s="719"/>
      <c r="I14" s="719"/>
      <c r="J14" s="719"/>
      <c r="K14" s="719"/>
      <c r="L14" s="719"/>
      <c r="M14" s="719"/>
      <c r="N14" s="719"/>
      <c r="O14" s="719"/>
      <c r="P14" s="719"/>
      <c r="Q14" s="719"/>
      <c r="R14" s="719"/>
      <c r="S14" s="719"/>
      <c r="T14" s="719"/>
      <c r="U14" s="719"/>
      <c r="V14" s="719"/>
      <c r="W14" s="719"/>
      <c r="X14" s="719"/>
      <c r="Y14" s="719"/>
      <c r="Z14" s="719"/>
      <c r="AA14" s="719"/>
      <c r="AB14" s="719"/>
      <c r="AC14" s="719"/>
      <c r="AD14" s="719"/>
      <c r="AE14" s="719"/>
      <c r="AF14" s="719"/>
      <c r="AG14" s="719"/>
      <c r="AH14" s="719"/>
      <c r="AI14" s="719"/>
      <c r="AJ14" s="719"/>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2024-11-28T09:54:38Z</dcterms:modified>
</cp:coreProperties>
</file>