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09310\Desktop\Socialinis verslas\Socialinio verslo paramos taisyklių projektas_Indrė Barčienė\"/>
    </mc:Choice>
  </mc:AlternateContent>
  <xr:revisionPtr revIDLastSave="0" documentId="8_{D64FB8F2-3DC8-421B-A2EB-42EC5C403C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tulinis" sheetId="1" r:id="rId1"/>
    <sheet name="Prognozė" sheetId="2" r:id="rId2"/>
    <sheet name="Veiklos sąnaudos" sheetId="3" r:id="rId3"/>
    <sheet name="Pradinės investicijos" sheetId="4" r:id="rId4"/>
    <sheet name="Pelnas (nuostolis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7" i="5" l="1"/>
  <c r="AQ6" i="5"/>
  <c r="AG9" i="5"/>
  <c r="W9" i="5"/>
  <c r="S7" i="5"/>
  <c r="M9" i="5"/>
  <c r="N6" i="5"/>
  <c r="G44" i="2"/>
  <c r="X8" i="5" s="1"/>
  <c r="G90" i="2"/>
  <c r="AW9" i="5" s="1"/>
  <c r="F90" i="2"/>
  <c r="AV9" i="5" s="1"/>
  <c r="G89" i="2"/>
  <c r="AW8" i="5" s="1"/>
  <c r="F89" i="2"/>
  <c r="AV8" i="5" s="1"/>
  <c r="G88" i="2"/>
  <c r="AW7" i="5" s="1"/>
  <c r="F88" i="2"/>
  <c r="G87" i="2"/>
  <c r="AW6" i="5" s="1"/>
  <c r="F87" i="2"/>
  <c r="H87" i="2" s="1"/>
  <c r="AX6" i="5" s="1"/>
  <c r="G86" i="2"/>
  <c r="AW5" i="5" s="1"/>
  <c r="F86" i="2"/>
  <c r="AV5" i="5" s="1"/>
  <c r="G81" i="2"/>
  <c r="F81" i="2"/>
  <c r="AQ9" i="5" s="1"/>
  <c r="G80" i="2"/>
  <c r="H80" i="2" s="1"/>
  <c r="AS8" i="5" s="1"/>
  <c r="F80" i="2"/>
  <c r="AQ8" i="5" s="1"/>
  <c r="G79" i="2"/>
  <c r="F79" i="2"/>
  <c r="AQ7" i="5" s="1"/>
  <c r="G78" i="2"/>
  <c r="F78" i="2"/>
  <c r="G77" i="2"/>
  <c r="AR5" i="5" s="1"/>
  <c r="F77" i="2"/>
  <c r="G72" i="2"/>
  <c r="AM9" i="5" s="1"/>
  <c r="F72" i="2"/>
  <c r="G71" i="2"/>
  <c r="AM8" i="5" s="1"/>
  <c r="F71" i="2"/>
  <c r="AL8" i="5" s="1"/>
  <c r="G70" i="2"/>
  <c r="AM7" i="5" s="1"/>
  <c r="F70" i="2"/>
  <c r="AL7" i="5" s="1"/>
  <c r="G69" i="2"/>
  <c r="AM6" i="5" s="1"/>
  <c r="F69" i="2"/>
  <c r="G68" i="2"/>
  <c r="F68" i="2"/>
  <c r="AL5" i="5" s="1"/>
  <c r="G63" i="2"/>
  <c r="AH9" i="5" s="1"/>
  <c r="F63" i="2"/>
  <c r="H63" i="2" s="1"/>
  <c r="AI9" i="5" s="1"/>
  <c r="G62" i="2"/>
  <c r="H62" i="2" s="1"/>
  <c r="AI8" i="5" s="1"/>
  <c r="F62" i="2"/>
  <c r="AG8" i="5" s="1"/>
  <c r="G61" i="2"/>
  <c r="AH7" i="5" s="1"/>
  <c r="F61" i="2"/>
  <c r="AG7" i="5" s="1"/>
  <c r="G60" i="2"/>
  <c r="AH6" i="5" s="1"/>
  <c r="F60" i="2"/>
  <c r="AG6" i="5" s="1"/>
  <c r="G59" i="2"/>
  <c r="AH5" i="5" s="1"/>
  <c r="F59" i="2"/>
  <c r="G54" i="2"/>
  <c r="AC9" i="5" s="1"/>
  <c r="F54" i="2"/>
  <c r="G53" i="2"/>
  <c r="AC8" i="5" s="1"/>
  <c r="F53" i="2"/>
  <c r="AB8" i="5" s="1"/>
  <c r="G52" i="2"/>
  <c r="AC7" i="5" s="1"/>
  <c r="F52" i="2"/>
  <c r="H52" i="2" s="1"/>
  <c r="AD7" i="5" s="1"/>
  <c r="G51" i="2"/>
  <c r="AC6" i="5" s="1"/>
  <c r="F51" i="2"/>
  <c r="H51" i="2" s="1"/>
  <c r="AD6" i="5" s="1"/>
  <c r="G50" i="2"/>
  <c r="G55" i="2" s="1"/>
  <c r="F50" i="2"/>
  <c r="AB5" i="5" s="1"/>
  <c r="G45" i="2"/>
  <c r="X9" i="5" s="1"/>
  <c r="F45" i="2"/>
  <c r="F44" i="2"/>
  <c r="W8" i="5" s="1"/>
  <c r="G43" i="2"/>
  <c r="X7" i="5" s="1"/>
  <c r="F43" i="2"/>
  <c r="W7" i="5" s="1"/>
  <c r="G42" i="2"/>
  <c r="X6" i="5" s="1"/>
  <c r="F42" i="2"/>
  <c r="W6" i="5" s="1"/>
  <c r="G41" i="2"/>
  <c r="X5" i="5" s="1"/>
  <c r="F41" i="2"/>
  <c r="W5" i="5" s="1"/>
  <c r="G36" i="2"/>
  <c r="S9" i="5" s="1"/>
  <c r="F36" i="2"/>
  <c r="H36" i="2" s="1"/>
  <c r="T9" i="5" s="1"/>
  <c r="G35" i="2"/>
  <c r="S8" i="5" s="1"/>
  <c r="F35" i="2"/>
  <c r="R8" i="5" s="1"/>
  <c r="G34" i="2"/>
  <c r="F34" i="2"/>
  <c r="H34" i="2" s="1"/>
  <c r="T7" i="5" s="1"/>
  <c r="G33" i="2"/>
  <c r="S6" i="5" s="1"/>
  <c r="F33" i="2"/>
  <c r="H33" i="2" s="1"/>
  <c r="T6" i="5" s="1"/>
  <c r="G32" i="2"/>
  <c r="S5" i="5" s="1"/>
  <c r="F32" i="2"/>
  <c r="R5" i="5" s="1"/>
  <c r="G27" i="2"/>
  <c r="N9" i="5" s="1"/>
  <c r="F27" i="2"/>
  <c r="G26" i="2"/>
  <c r="N8" i="5" s="1"/>
  <c r="F26" i="2"/>
  <c r="M8" i="5" s="1"/>
  <c r="G25" i="2"/>
  <c r="N7" i="5" s="1"/>
  <c r="F25" i="2"/>
  <c r="M7" i="5" s="1"/>
  <c r="G24" i="2"/>
  <c r="F24" i="2"/>
  <c r="M6" i="5" s="1"/>
  <c r="G23" i="2"/>
  <c r="N5" i="5" s="1"/>
  <c r="F23" i="2"/>
  <c r="M5" i="5" s="1"/>
  <c r="G73" i="2" l="1"/>
  <c r="H69" i="2"/>
  <c r="AN6" i="5" s="1"/>
  <c r="AH8" i="5"/>
  <c r="AB7" i="5"/>
  <c r="H54" i="2"/>
  <c r="AD9" i="5" s="1"/>
  <c r="H70" i="2"/>
  <c r="AN7" i="5" s="1"/>
  <c r="H90" i="2"/>
  <c r="AX9" i="5" s="1"/>
  <c r="R7" i="5"/>
  <c r="AB6" i="5"/>
  <c r="F64" i="2"/>
  <c r="H44" i="2"/>
  <c r="Y8" i="5" s="1"/>
  <c r="AV6" i="5"/>
  <c r="H27" i="2"/>
  <c r="O9" i="5" s="1"/>
  <c r="H71" i="2"/>
  <c r="AN8" i="5" s="1"/>
  <c r="H72" i="2"/>
  <c r="AN9" i="5" s="1"/>
  <c r="H88" i="2"/>
  <c r="AX7" i="5" s="1"/>
  <c r="R9" i="5"/>
  <c r="AL9" i="5"/>
  <c r="R6" i="5"/>
  <c r="AB9" i="5"/>
  <c r="H77" i="2"/>
  <c r="AS5" i="5" s="1"/>
  <c r="AQ5" i="5"/>
  <c r="AL6" i="5"/>
  <c r="AM5" i="5"/>
  <c r="AG5" i="5"/>
  <c r="AC5" i="5"/>
  <c r="H41" i="2"/>
  <c r="Y5" i="5" s="1"/>
  <c r="H32" i="2"/>
  <c r="T5" i="5" s="1"/>
  <c r="H42" i="2"/>
  <c r="Y6" i="5" s="1"/>
  <c r="F55" i="2"/>
  <c r="H53" i="2"/>
  <c r="AD8" i="5" s="1"/>
  <c r="H61" i="2"/>
  <c r="AI7" i="5" s="1"/>
  <c r="H68" i="2"/>
  <c r="H35" i="2"/>
  <c r="T8" i="5" s="1"/>
  <c r="H43" i="2"/>
  <c r="Y7" i="5" s="1"/>
  <c r="H50" i="2"/>
  <c r="G82" i="2"/>
  <c r="H81" i="2"/>
  <c r="AS9" i="5" s="1"/>
  <c r="G64" i="2"/>
  <c r="F82" i="2"/>
  <c r="F91" i="2"/>
  <c r="H89" i="2"/>
  <c r="AX8" i="5" s="1"/>
  <c r="F46" i="2"/>
  <c r="H59" i="2"/>
  <c r="G91" i="2"/>
  <c r="G46" i="2"/>
  <c r="H45" i="2"/>
  <c r="Y9" i="5" s="1"/>
  <c r="H60" i="2"/>
  <c r="AI6" i="5" s="1"/>
  <c r="F73" i="2"/>
  <c r="H79" i="2"/>
  <c r="AS7" i="5" s="1"/>
  <c r="H86" i="2"/>
  <c r="AX5" i="5" s="1"/>
  <c r="H78" i="2"/>
  <c r="AS6" i="5" s="1"/>
  <c r="H24" i="2"/>
  <c r="O6" i="5" s="1"/>
  <c r="G37" i="2"/>
  <c r="H25" i="2"/>
  <c r="O7" i="5" s="1"/>
  <c r="F37" i="2"/>
  <c r="F28" i="2"/>
  <c r="H26" i="2"/>
  <c r="O8" i="5" s="1"/>
  <c r="G28" i="2"/>
  <c r="H23" i="2"/>
  <c r="O5" i="5" s="1"/>
  <c r="D17" i="5"/>
  <c r="C12" i="4"/>
  <c r="E10" i="4"/>
  <c r="D16" i="5" s="1"/>
  <c r="E9" i="4"/>
  <c r="D15" i="5" s="1"/>
  <c r="E8" i="4"/>
  <c r="D14" i="5" s="1"/>
  <c r="E7" i="4"/>
  <c r="D13" i="5" s="1"/>
  <c r="K4" i="3"/>
  <c r="K5" i="3"/>
  <c r="C14" i="5" s="1"/>
  <c r="K6" i="3"/>
  <c r="C15" i="5" s="1"/>
  <c r="K7" i="3"/>
  <c r="C16" i="5" s="1"/>
  <c r="K8" i="3"/>
  <c r="C17" i="5" s="1"/>
  <c r="F14" i="2"/>
  <c r="H5" i="5" s="1"/>
  <c r="F15" i="2"/>
  <c r="H6" i="5" s="1"/>
  <c r="F16" i="2"/>
  <c r="H7" i="5" s="1"/>
  <c r="F17" i="2"/>
  <c r="H8" i="5" s="1"/>
  <c r="F18" i="2"/>
  <c r="H9" i="5" s="1"/>
  <c r="G18" i="2"/>
  <c r="I9" i="5" s="1"/>
  <c r="G17" i="2"/>
  <c r="I7" i="5" s="1"/>
  <c r="G16" i="2"/>
  <c r="G15" i="2"/>
  <c r="I6" i="5" s="1"/>
  <c r="G14" i="2"/>
  <c r="I5" i="5" s="1"/>
  <c r="G6" i="2"/>
  <c r="G7" i="2"/>
  <c r="G8" i="2"/>
  <c r="G9" i="2"/>
  <c r="AR9" i="5" s="1"/>
  <c r="G5" i="2"/>
  <c r="F6" i="2"/>
  <c r="C6" i="5" s="1"/>
  <c r="F7" i="2"/>
  <c r="C7" i="5" s="1"/>
  <c r="F8" i="2"/>
  <c r="C8" i="5" s="1"/>
  <c r="F9" i="2"/>
  <c r="F5" i="2"/>
  <c r="AS10" i="5" l="1"/>
  <c r="H91" i="2"/>
  <c r="H9" i="2"/>
  <c r="E9" i="5" s="1"/>
  <c r="D8" i="5"/>
  <c r="AR8" i="5"/>
  <c r="D7" i="5"/>
  <c r="AR7" i="5"/>
  <c r="H73" i="2"/>
  <c r="AN5" i="5"/>
  <c r="H64" i="2"/>
  <c r="AI5" i="5"/>
  <c r="H55" i="2"/>
  <c r="AD5" i="5"/>
  <c r="H46" i="2"/>
  <c r="H37" i="2"/>
  <c r="H6" i="2"/>
  <c r="AR6" i="5"/>
  <c r="D5" i="5"/>
  <c r="H28" i="2"/>
  <c r="H82" i="2"/>
  <c r="H5" i="2"/>
  <c r="D9" i="5"/>
  <c r="G19" i="2"/>
  <c r="I8" i="5"/>
  <c r="F19" i="2"/>
  <c r="D6" i="5"/>
  <c r="C9" i="5"/>
  <c r="K9" i="3"/>
  <c r="C13" i="5"/>
  <c r="D18" i="5" s="1"/>
  <c r="C5" i="5"/>
  <c r="H8" i="2"/>
  <c r="G10" i="2"/>
  <c r="H7" i="2"/>
  <c r="F10" i="2"/>
  <c r="H15" i="2"/>
  <c r="J6" i="5" s="1"/>
  <c r="H14" i="2"/>
  <c r="J5" i="5" s="1"/>
  <c r="E6" i="5" l="1"/>
  <c r="AN10" i="5"/>
  <c r="O10" i="5"/>
  <c r="AX10" i="5"/>
  <c r="AD10" i="5"/>
  <c r="T10" i="5"/>
  <c r="AI10" i="5"/>
  <c r="Y10" i="5"/>
  <c r="E5" i="5"/>
  <c r="E8" i="5"/>
  <c r="H10" i="2"/>
  <c r="E7" i="5"/>
  <c r="H16" i="2"/>
  <c r="J7" i="5" s="1"/>
  <c r="C23" i="5" l="1"/>
  <c r="E10" i="5"/>
  <c r="C22" i="5"/>
  <c r="C21" i="5"/>
  <c r="H17" i="2"/>
  <c r="J8" i="5" s="1"/>
  <c r="C24" i="5" s="1"/>
  <c r="H18" i="2" l="1"/>
  <c r="H19" i="2" l="1"/>
  <c r="J9" i="5"/>
  <c r="C25" i="5" l="1"/>
  <c r="C26" i="5" s="1"/>
  <c r="J10" i="5"/>
</calcChain>
</file>

<file path=xl/sharedStrings.xml><?xml version="1.0" encoding="utf-8"?>
<sst xmlns="http://schemas.openxmlformats.org/spreadsheetml/2006/main" count="305" uniqueCount="58">
  <si>
    <t>Einamieji metai</t>
  </si>
  <si>
    <t>Einamieji metai + 2</t>
  </si>
  <si>
    <t>Einamieji metai + 3</t>
  </si>
  <si>
    <t>Pavadinimas</t>
  </si>
  <si>
    <t>Nusidėvėjimas</t>
  </si>
  <si>
    <t>Paslaugos ar prekės pavadinimas</t>
  </si>
  <si>
    <t xml:space="preserve">Einamieji metai + 1 </t>
  </si>
  <si>
    <t>Einamieji metai + 4</t>
  </si>
  <si>
    <t>Metai</t>
  </si>
  <si>
    <t>Kiekis, vnt.</t>
  </si>
  <si>
    <t>Kaina, Eur/vnt.</t>
  </si>
  <si>
    <t>Savikaina Eur/vnt.</t>
  </si>
  <si>
    <t>Pajamos, Eur</t>
  </si>
  <si>
    <t>Savikaina, Eur</t>
  </si>
  <si>
    <t>Pelnas, Eur</t>
  </si>
  <si>
    <t>Bendra suma</t>
  </si>
  <si>
    <t>Prognozuojamos pajamos ir pelnas</t>
  </si>
  <si>
    <t>Veiklos sąnaudos</t>
  </si>
  <si>
    <t>Darbuotojų skaičius</t>
  </si>
  <si>
    <t>Vienam darbuotojui skiriamas darbo užmokestis</t>
  </si>
  <si>
    <t>Mokami mokesčiai</t>
  </si>
  <si>
    <t>Komunaliniai mokesčiai</t>
  </si>
  <si>
    <t>Nuoma</t>
  </si>
  <si>
    <t>Ryšiai</t>
  </si>
  <si>
    <t>Transportas</t>
  </si>
  <si>
    <t>Reklama</t>
  </si>
  <si>
    <t>Kita</t>
  </si>
  <si>
    <t>Sąnaudos</t>
  </si>
  <si>
    <t>Viso</t>
  </si>
  <si>
    <t>Pradinės investicijos</t>
  </si>
  <si>
    <t>Apyvartinės lėšos</t>
  </si>
  <si>
    <t>Verslo steigimo išlaidos</t>
  </si>
  <si>
    <t>Patalpų įrengimas</t>
  </si>
  <si>
    <t>Kompiuteriai, telefonai</t>
  </si>
  <si>
    <t>Baldai</t>
  </si>
  <si>
    <t>Įranga</t>
  </si>
  <si>
    <t>Reikalingos lėšos, Eur</t>
  </si>
  <si>
    <t>Metinė nusidėvėjimo norma, Eur</t>
  </si>
  <si>
    <t>Nusidėvėjimo terminas, metais</t>
  </si>
  <si>
    <t xml:space="preserve"> - </t>
  </si>
  <si>
    <t>Viso reikalinga lėšų suma</t>
  </si>
  <si>
    <t>Finansavimo šaltiniai</t>
  </si>
  <si>
    <t>Nuosavos lėšos, Eur</t>
  </si>
  <si>
    <t>Prašomos paramos lėšos, Eur</t>
  </si>
  <si>
    <t>Nurodoma suma</t>
  </si>
  <si>
    <t>Pelnas (nuostolis)</t>
  </si>
  <si>
    <t>Einamieji metai +1</t>
  </si>
  <si>
    <t>Einamieji metai +2</t>
  </si>
  <si>
    <t>Pajamos</t>
  </si>
  <si>
    <t>Savikaina</t>
  </si>
  <si>
    <t>Bendras pelnas</t>
  </si>
  <si>
    <t>Veiklos pelnas (nuostolis)</t>
  </si>
  <si>
    <t>Pelnas viso</t>
  </si>
  <si>
    <t>Viso sąnaudos</t>
  </si>
  <si>
    <t>*Pastaba. Jei parduodama daugiau nei dvi prekės ar paslaugos, atitinkamai papildyti formulę, pridedant neįtrauktų prekių ar paslaugų pelną.</t>
  </si>
  <si>
    <t>Verslo plano skaičiuoklė</t>
  </si>
  <si>
    <t>*Pastaba. Jei parduodamų prekių ar teikiamų paslaugų yra daugiau, papildyti analogiškomis lentelėmis.</t>
  </si>
  <si>
    <t>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</si>
</sst>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/>
      <top/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2" borderId="1" xfId="0" applyFill="1" applyBorder="1"/>
    <xf numFmtId="0" fontId="0" fillId="0" borderId="0" xfId="0" applyAlignment="1">
      <alignment wrapText="1"/>
    </xf>
    <xf numFmtId="0" fontId="1" fillId="0" borderId="2" xfId="0" applyFont="1" applyBorder="1"/>
    <xf numFmtId="0" fontId="0" fillId="2" borderId="3" xfId="0" applyFill="1" applyBorder="1"/>
    <xf numFmtId="0" fontId="0" fillId="0" borderId="3" xfId="0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0" fillId="2" borderId="7" xfId="0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2" borderId="4" xfId="0" applyFill="1" applyBorder="1"/>
    <xf numFmtId="0" fontId="0" fillId="2" borderId="11" xfId="0" applyFill="1" applyBorder="1"/>
    <xf numFmtId="0" fontId="0" fillId="2" borderId="6" xfId="0" applyFill="1" applyBorder="1"/>
    <xf numFmtId="0" fontId="0" fillId="0" borderId="12" xfId="0" applyBorder="1" applyAlignment="1">
      <alignment horizontal="right"/>
    </xf>
    <xf numFmtId="0" fontId="0" fillId="0" borderId="12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</cellXfs>
  <cellStyles count="1">
    <cellStyle name="Įprastas" xfId="0" builtinId="0"/>
  </cellStyles>
  <dxfs count="11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font>
        <i/>
      </font>
    </dxf>
    <dxf>
      <font>
        <i/>
      </font>
    </dxf>
    <dxf>
      <font>
        <i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</border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1" displayName="Lentelė1" ref="B4:H9" totalsRowShown="0">
  <autoFilter ref="B4:H9" xr:uid="{00000000-0009-0000-0100-000001000000}"/>
  <tableColumns count="7">
    <tableColumn id="1" xr3:uid="{00000000-0010-0000-0000-000001000000}" name="Metai"/>
    <tableColumn id="2" xr3:uid="{00000000-0010-0000-0000-000002000000}" name="Kiekis, vnt."/>
    <tableColumn id="3" xr3:uid="{00000000-0010-0000-0000-000003000000}" name="Kaina, Eur/vnt."/>
    <tableColumn id="4" xr3:uid="{00000000-0010-0000-0000-000004000000}" name="Savikaina Eur/vnt."/>
    <tableColumn id="5" xr3:uid="{00000000-0010-0000-0000-000005000000}" name="Pajamos, Eur">
      <calculatedColumnFormula>C5*D5</calculatedColumnFormula>
    </tableColumn>
    <tableColumn id="6" xr3:uid="{00000000-0010-0000-0000-000006000000}" name="Savikaina, Eur">
      <calculatedColumnFormula>C5*E5</calculatedColumnFormula>
    </tableColumn>
    <tableColumn id="7" xr3:uid="{00000000-0010-0000-0000-000007000000}" name="Pelnas, Eur">
      <calculatedColumnFormula>F5-G5</calculatedColumnFormula>
    </tableColumn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9000000}" name="Lentelė2131623" displayName="Lentelė2131623" ref="B85:H90" totalsRowShown="0" dataDxfId="38">
  <autoFilter ref="B85:H90" xr:uid="{00000000-0009-0000-0100-000016000000}"/>
  <tableColumns count="7">
    <tableColumn id="1" xr3:uid="{00000000-0010-0000-0900-000001000000}" name="Metai" dataDxfId="37"/>
    <tableColumn id="2" xr3:uid="{00000000-0010-0000-0900-000002000000}" name="Kiekis, vnt." dataDxfId="36"/>
    <tableColumn id="3" xr3:uid="{00000000-0010-0000-0900-000003000000}" name="Kaina, Eur/vnt." dataDxfId="35"/>
    <tableColumn id="4" xr3:uid="{00000000-0010-0000-0900-000004000000}" name="Savikaina Eur/vnt." dataDxfId="34"/>
    <tableColumn id="5" xr3:uid="{00000000-0010-0000-0900-000005000000}" name="Pajamos, Eur" dataDxfId="33">
      <calculatedColumnFormula>C86*D86</calculatedColumnFormula>
    </tableColumn>
    <tableColumn id="6" xr3:uid="{00000000-0010-0000-0900-000006000000}" name="Savikaina, Eur" dataDxfId="32">
      <calculatedColumnFormula>C86*E86</calculatedColumnFormula>
    </tableColumn>
    <tableColumn id="7" xr3:uid="{00000000-0010-0000-0900-000007000000}" name="Pelnas, Eur" dataDxfId="31">
      <calculatedColumnFormula>F86-G86</calculatedColumnFormula>
    </tableColumn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Lentelė3" displayName="Lentelė3" ref="A3:K8" totalsRowShown="0" tableBorderDxfId="30">
  <autoFilter ref="A3:K8" xr:uid="{00000000-0009-0000-0100-000003000000}"/>
  <tableColumns count="11">
    <tableColumn id="1" xr3:uid="{00000000-0010-0000-0A00-000001000000}" name="Metai" dataDxfId="29"/>
    <tableColumn id="2" xr3:uid="{00000000-0010-0000-0A00-000002000000}" name="Darbuotojų skaičius"/>
    <tableColumn id="3" xr3:uid="{00000000-0010-0000-0A00-000003000000}" name="Vienam darbuotojui skiriamas darbo užmokestis"/>
    <tableColumn id="4" xr3:uid="{00000000-0010-0000-0A00-000004000000}" name="Mokami mokesčiai"/>
    <tableColumn id="5" xr3:uid="{00000000-0010-0000-0A00-000005000000}" name="Komunaliniai mokesčiai"/>
    <tableColumn id="6" xr3:uid="{00000000-0010-0000-0A00-000006000000}" name="Nuoma"/>
    <tableColumn id="7" xr3:uid="{00000000-0010-0000-0A00-000007000000}" name="Ryšiai"/>
    <tableColumn id="8" xr3:uid="{00000000-0010-0000-0A00-000008000000}" name="Transportas"/>
    <tableColumn id="9" xr3:uid="{00000000-0010-0000-0A00-000009000000}" name="Reklama"/>
    <tableColumn id="10" xr3:uid="{00000000-0010-0000-0A00-00000A000000}" name="Kita"/>
    <tableColumn id="11" xr3:uid="{00000000-0010-0000-0A00-00000B000000}" name="Sąnaudos" dataDxfId="28">
      <calculatedColumnFormula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calculatedColumnFormula>
    </tableColumn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Lentelė5" displayName="Lentelė5" ref="B3:E11" totalsRowShown="0">
  <autoFilter ref="B3:E11" xr:uid="{00000000-0009-0000-0100-000005000000}"/>
  <tableColumns count="4">
    <tableColumn id="1" xr3:uid="{00000000-0010-0000-0B00-000001000000}" name="Pavadinimas"/>
    <tableColumn id="2" xr3:uid="{00000000-0010-0000-0B00-000002000000}" name="Reikalingos lėšos, Eur"/>
    <tableColumn id="3" xr3:uid="{00000000-0010-0000-0B00-000003000000}" name="Nusidėvėjimo terminas, metais"/>
    <tableColumn id="4" xr3:uid="{00000000-0010-0000-0B00-000004000000}" name="Metinė nusidėvėjimo norma, Eur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C000000}" name="Lentelė6" displayName="Lentelė6" ref="B16:C17" totalsRowShown="0" dataDxfId="27">
  <autoFilter ref="B16:C17" xr:uid="{00000000-0009-0000-0100-000006000000}"/>
  <tableColumns count="2">
    <tableColumn id="1" xr3:uid="{00000000-0010-0000-0C00-000001000000}" name="Nuosavos lėšos, Eur" dataDxfId="26"/>
    <tableColumn id="2" xr3:uid="{00000000-0010-0000-0C00-000002000000}" name="Prašomos paramos lėšos, Eur" dataDxfId="25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Lentelė8" displayName="Lentelė8" ref="B4:E9" totalsRowShown="0">
  <autoFilter ref="B4:E9" xr:uid="{00000000-0009-0000-0100-000008000000}"/>
  <tableColumns count="4">
    <tableColumn id="1" xr3:uid="{00000000-0010-0000-0D00-000001000000}" name="Metai"/>
    <tableColumn id="2" xr3:uid="{00000000-0010-0000-0D00-000002000000}" name="Pajamos" dataDxfId="24">
      <calculatedColumnFormula>Lentelė1[[#This Row],[Pajamos, Eur]]</calculatedColumnFormula>
    </tableColumn>
    <tableColumn id="3" xr3:uid="{00000000-0010-0000-0D00-000003000000}" name="Savikaina" dataDxfId="23">
      <calculatedColumnFormula>Lentelė1[[#This Row],[Savikaina, Eur]]</calculatedColumnFormula>
    </tableColumn>
    <tableColumn id="4" xr3:uid="{00000000-0010-0000-0D00-000004000000}" name="Bendras pelnas" dataDxfId="22">
      <calculatedColumnFormula>Lentelė1[[#This Row],[Pelnas, Eur]]</calculatedColumnFormula>
    </tableColumn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Lentelė9" displayName="Lentelė9" ref="B12:D17" totalsRowShown="0" headerRowDxfId="21" headerRowBorderDxfId="20" tableBorderDxfId="19" totalsRowBorderDxfId="18">
  <autoFilter ref="B12:D17" xr:uid="{00000000-0009-0000-0100-000009000000}"/>
  <tableColumns count="3">
    <tableColumn id="1" xr3:uid="{00000000-0010-0000-0E00-000001000000}" name="Metai" dataDxfId="17"/>
    <tableColumn id="2" xr3:uid="{00000000-0010-0000-0E00-000002000000}" name="Veiklos sąnaudos" dataDxfId="16">
      <calculatedColumnFormula>'Veiklos sąnaudos'!K4</calculatedColumnFormula>
    </tableColumn>
    <tableColumn id="3" xr3:uid="{00000000-0010-0000-0E00-000003000000}" name="Nusidėvėjimas" dataDxfId="15">
      <calculatedColumnFormula>'Pradinės investicijos'!E7+'Pradinės investicijos'!E8+'Pradinės investicijos'!E9+'Pradinės investicijos'!E10+'Pradinės investicijos'!E11</calculatedColumnFormula>
    </tableColumn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F000000}" name="Lentelė10" displayName="Lentelė10" ref="B20:C25" totalsRowShown="0" headerRowDxfId="14" headerRowBorderDxfId="13" tableBorderDxfId="12" totalsRowBorderDxfId="11">
  <autoFilter ref="B20:C25" xr:uid="{00000000-0009-0000-0100-00000A000000}"/>
  <tableColumns count="2">
    <tableColumn id="1" xr3:uid="{00000000-0010-0000-0F00-000001000000}" name="Metai" dataDxfId="10"/>
    <tableColumn id="2" xr3:uid="{00000000-0010-0000-0F00-000002000000}" name="Veiklos pelnas (nuostolis)" dataDxfId="9">
      <calculatedColumnFormula>E5+J5+O5+T5+Y5+AD5+AI5+AN5+AS5+AX5-C13-D13</calculatedColumnFormula>
    </tableColumn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0000000}" name="Lentelė11" displayName="Lentelė11" ref="G4:J10" totalsRowShown="0">
  <autoFilter ref="G4:J10" xr:uid="{00000000-0009-0000-0100-00000B000000}"/>
  <tableColumns count="4">
    <tableColumn id="1" xr3:uid="{00000000-0010-0000-1000-000001000000}" name="Metai"/>
    <tableColumn id="2" xr3:uid="{00000000-0010-0000-1000-000002000000}" name="Pajamos" dataDxfId="8">
      <calculatedColumnFormula>Prognozė!F14</calculatedColumnFormula>
    </tableColumn>
    <tableColumn id="3" xr3:uid="{00000000-0010-0000-1000-000003000000}" name="Savikaina"/>
    <tableColumn id="4" xr3:uid="{00000000-0010-0000-1000-000004000000}" name="Bendras pelnas"/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1000000}" name="Lentelė1125" displayName="Lentelė1125" ref="L4:O10" totalsRowShown="0">
  <autoFilter ref="L4:O10" xr:uid="{00000000-0009-0000-0100-000018000000}"/>
  <tableColumns count="4">
    <tableColumn id="1" xr3:uid="{00000000-0010-0000-1100-000001000000}" name="Metai"/>
    <tableColumn id="2" xr3:uid="{00000000-0010-0000-1100-000002000000}" name="Pajamos" dataDxfId="7">
      <calculatedColumnFormula>Prognozė!K14</calculatedColumnFormula>
    </tableColumn>
    <tableColumn id="3" xr3:uid="{00000000-0010-0000-1100-000003000000}" name="Savikaina"/>
    <tableColumn id="4" xr3:uid="{00000000-0010-0000-1100-000004000000}" name="Bendras pelnas"/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2000000}" name="Lentelė112526" displayName="Lentelė112526" ref="Q4:T10" totalsRowShown="0">
  <autoFilter ref="Q4:T10" xr:uid="{00000000-0009-0000-0100-000019000000}"/>
  <tableColumns count="4">
    <tableColumn id="1" xr3:uid="{00000000-0010-0000-1200-000001000000}" name="Metai"/>
    <tableColumn id="2" xr3:uid="{00000000-0010-0000-1200-000002000000}" name="Pajamos" dataDxfId="6">
      <calculatedColumnFormula>Prognozė!P14</calculatedColumnFormula>
    </tableColumn>
    <tableColumn id="3" xr3:uid="{00000000-0010-0000-1200-000003000000}" name="Savikaina"/>
    <tableColumn id="4" xr3:uid="{00000000-0010-0000-1200-000004000000}" name="Bendras pelnas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entelė2" displayName="Lentelė2" ref="B13:H18" totalsRowShown="0" headerRowDxfId="109" dataDxfId="108">
  <autoFilter ref="B13:H18" xr:uid="{00000000-0009-0000-0100-000002000000}"/>
  <tableColumns count="7">
    <tableColumn id="1" xr3:uid="{00000000-0010-0000-0100-000001000000}" name="Metai" dataDxfId="107"/>
    <tableColumn id="2" xr3:uid="{00000000-0010-0000-0100-000002000000}" name="Kiekis, vnt." dataDxfId="106"/>
    <tableColumn id="3" xr3:uid="{00000000-0010-0000-0100-000003000000}" name="Kaina, Eur/vnt." dataDxfId="105"/>
    <tableColumn id="4" xr3:uid="{00000000-0010-0000-0100-000004000000}" name="Savikaina Eur/vnt." dataDxfId="104"/>
    <tableColumn id="5" xr3:uid="{00000000-0010-0000-0100-000005000000}" name="Pajamos, Eur" dataDxfId="103">
      <calculatedColumnFormula>C14*D14</calculatedColumnFormula>
    </tableColumn>
    <tableColumn id="6" xr3:uid="{00000000-0010-0000-0100-000006000000}" name="Savikaina, Eur" dataDxfId="102">
      <calculatedColumnFormula>C14*E14</calculatedColumnFormula>
    </tableColumn>
    <tableColumn id="7" xr3:uid="{00000000-0010-0000-0100-000007000000}" name="Pelnas, Eur" dataDxfId="101">
      <calculatedColumnFormula>F14-G14</calculatedColumnFormula>
    </tableColumn>
  </tableColumns>
  <tableStyleInfo name="TableStyleLight2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3000000}" name="Lentelė112527" displayName="Lentelė112527" ref="V4:Y10" totalsRowShown="0">
  <autoFilter ref="V4:Y10" xr:uid="{00000000-0009-0000-0100-00001A000000}"/>
  <tableColumns count="4">
    <tableColumn id="1" xr3:uid="{00000000-0010-0000-1300-000001000000}" name="Metai"/>
    <tableColumn id="2" xr3:uid="{00000000-0010-0000-1300-000002000000}" name="Pajamos" dataDxfId="5">
      <calculatedColumnFormula>Prognozė!U14</calculatedColumnFormula>
    </tableColumn>
    <tableColumn id="3" xr3:uid="{00000000-0010-0000-1300-000003000000}" name="Savikaina"/>
    <tableColumn id="4" xr3:uid="{00000000-0010-0000-1300-000004000000}" name="Bendras pelnas"/>
  </tableColumns>
  <tableStyleInfo name="TableStyleLight2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4000000}" name="Lentelė112528" displayName="Lentelė112528" ref="AA4:AD10" totalsRowShown="0">
  <autoFilter ref="AA4:AD10" xr:uid="{00000000-0009-0000-0100-00001B000000}"/>
  <tableColumns count="4">
    <tableColumn id="1" xr3:uid="{00000000-0010-0000-1400-000001000000}" name="Metai"/>
    <tableColumn id="2" xr3:uid="{00000000-0010-0000-1400-000002000000}" name="Pajamos" dataDxfId="4">
      <calculatedColumnFormula>Prognozė!Z14</calculatedColumnFormula>
    </tableColumn>
    <tableColumn id="3" xr3:uid="{00000000-0010-0000-1400-000003000000}" name="Savikaina"/>
    <tableColumn id="4" xr3:uid="{00000000-0010-0000-1400-000004000000}" name="Bendras pelnas"/>
  </tableColumns>
  <tableStyleInfo name="TableStyleLight2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5000000}" name="Lentelė112529" displayName="Lentelė112529" ref="AF4:AI10" totalsRowShown="0">
  <autoFilter ref="AF4:AI10" xr:uid="{00000000-0009-0000-0100-00001C000000}"/>
  <tableColumns count="4">
    <tableColumn id="1" xr3:uid="{00000000-0010-0000-1500-000001000000}" name="Metai"/>
    <tableColumn id="2" xr3:uid="{00000000-0010-0000-1500-000002000000}" name="Pajamos" dataDxfId="3">
      <calculatedColumnFormula>Prognozė!AE14</calculatedColumnFormula>
    </tableColumn>
    <tableColumn id="3" xr3:uid="{00000000-0010-0000-1500-000003000000}" name="Savikaina"/>
    <tableColumn id="4" xr3:uid="{00000000-0010-0000-1500-000004000000}" name="Bendras pelnas"/>
  </tableColumns>
  <tableStyleInfo name="TableStyleLight2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6000000}" name="Lentelė112530" displayName="Lentelė112530" ref="AK4:AN10" totalsRowShown="0">
  <autoFilter ref="AK4:AN10" xr:uid="{00000000-0009-0000-0100-00001D000000}"/>
  <tableColumns count="4">
    <tableColumn id="1" xr3:uid="{00000000-0010-0000-1600-000001000000}" name="Metai"/>
    <tableColumn id="2" xr3:uid="{00000000-0010-0000-1600-000002000000}" name="Pajamos" dataDxfId="2">
      <calculatedColumnFormula>Prognozė!AJ14</calculatedColumnFormula>
    </tableColumn>
    <tableColumn id="3" xr3:uid="{00000000-0010-0000-1600-000003000000}" name="Savikaina"/>
    <tableColumn id="4" xr3:uid="{00000000-0010-0000-1600-000004000000}" name="Bendras pelnas"/>
  </tableColumns>
  <tableStyleInfo name="TableStyleLight2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7000000}" name="Lentelė112531" displayName="Lentelė112531" ref="AP4:AS10" totalsRowShown="0">
  <autoFilter ref="AP4:AS10" xr:uid="{00000000-0009-0000-0100-00001E000000}"/>
  <tableColumns count="4">
    <tableColumn id="1" xr3:uid="{00000000-0010-0000-1700-000001000000}" name="Metai"/>
    <tableColumn id="2" xr3:uid="{00000000-0010-0000-1700-000002000000}" name="Pajamos" dataDxfId="1">
      <calculatedColumnFormula>Prognozė!AO14</calculatedColumnFormula>
    </tableColumn>
    <tableColumn id="3" xr3:uid="{00000000-0010-0000-1700-000003000000}" name="Savikaina"/>
    <tableColumn id="4" xr3:uid="{00000000-0010-0000-1700-000004000000}" name="Bendras pelnas"/>
  </tableColumns>
  <tableStyleInfo name="TableStyleLight2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8000000}" name="Lentelė112532" displayName="Lentelė112532" ref="AU4:AX10" totalsRowShown="0">
  <autoFilter ref="AU4:AX10" xr:uid="{00000000-0009-0000-0100-00001F000000}"/>
  <tableColumns count="4">
    <tableColumn id="1" xr3:uid="{00000000-0010-0000-1800-000001000000}" name="Metai"/>
    <tableColumn id="2" xr3:uid="{00000000-0010-0000-1800-000002000000}" name="Pajamos" dataDxfId="0">
      <calculatedColumnFormula>Prognozė!AT14</calculatedColumnFormula>
    </tableColumn>
    <tableColumn id="3" xr3:uid="{00000000-0010-0000-1800-000003000000}" name="Savikaina"/>
    <tableColumn id="4" xr3:uid="{00000000-0010-0000-1800-000004000000}" name="Bendras pelnas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Lentelė213" displayName="Lentelė213" ref="B22:H27" totalsRowShown="0" headerRowDxfId="100" dataDxfId="99">
  <autoFilter ref="B22:H27" xr:uid="{00000000-0009-0000-0100-00000C000000}"/>
  <tableColumns count="7">
    <tableColumn id="1" xr3:uid="{00000000-0010-0000-0200-000001000000}" name="Metai" dataDxfId="98"/>
    <tableColumn id="2" xr3:uid="{00000000-0010-0000-0200-000002000000}" name="Kiekis, vnt." dataDxfId="97"/>
    <tableColumn id="3" xr3:uid="{00000000-0010-0000-0200-000003000000}" name="Kaina, Eur/vnt." dataDxfId="96"/>
    <tableColumn id="4" xr3:uid="{00000000-0010-0000-0200-000004000000}" name="Savikaina Eur/vnt." dataDxfId="95"/>
    <tableColumn id="5" xr3:uid="{00000000-0010-0000-0200-000005000000}" name="Pajamos, Eur" dataDxfId="94">
      <calculatedColumnFormula>C23*D23</calculatedColumnFormula>
    </tableColumn>
    <tableColumn id="6" xr3:uid="{00000000-0010-0000-0200-000006000000}" name="Savikaina, Eur" dataDxfId="93">
      <calculatedColumnFormula>C23*E23</calculatedColumnFormula>
    </tableColumn>
    <tableColumn id="7" xr3:uid="{00000000-0010-0000-0200-000007000000}" name="Pelnas, Eur" dataDxfId="92">
      <calculatedColumnFormula>F23-G23</calculatedColumn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Lentelė21316" displayName="Lentelė21316" ref="B31:H36" totalsRowShown="0" headerRowDxfId="91" dataDxfId="90">
  <autoFilter ref="B31:H36" xr:uid="{00000000-0009-0000-0100-00000F000000}"/>
  <tableColumns count="7">
    <tableColumn id="1" xr3:uid="{00000000-0010-0000-0300-000001000000}" name="Metai" dataDxfId="89"/>
    <tableColumn id="2" xr3:uid="{00000000-0010-0000-0300-000002000000}" name="Kiekis, vnt." dataDxfId="88"/>
    <tableColumn id="3" xr3:uid="{00000000-0010-0000-0300-000003000000}" name="Kaina, Eur/vnt." dataDxfId="87"/>
    <tableColumn id="4" xr3:uid="{00000000-0010-0000-0300-000004000000}" name="Savikaina Eur/vnt." dataDxfId="86"/>
    <tableColumn id="5" xr3:uid="{00000000-0010-0000-0300-000005000000}" name="Pajamos, Eur" dataDxfId="85">
      <calculatedColumnFormula>C32*D32</calculatedColumnFormula>
    </tableColumn>
    <tableColumn id="6" xr3:uid="{00000000-0010-0000-0300-000006000000}" name="Savikaina, Eur" dataDxfId="84">
      <calculatedColumnFormula>C32*E32</calculatedColumnFormula>
    </tableColumn>
    <tableColumn id="7" xr3:uid="{00000000-0010-0000-0300-000007000000}" name="Pelnas, Eur" dataDxfId="83">
      <calculatedColumnFormula>F32-G32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Lentelė2131618" displayName="Lentelė2131618" ref="B40:H45" totalsRowShown="0" headerRowDxfId="82" dataDxfId="81">
  <autoFilter ref="B40:H45" xr:uid="{00000000-0009-0000-0100-000011000000}"/>
  <tableColumns count="7">
    <tableColumn id="1" xr3:uid="{00000000-0010-0000-0400-000001000000}" name="Metai" dataDxfId="80"/>
    <tableColumn id="2" xr3:uid="{00000000-0010-0000-0400-000002000000}" name="Kiekis, vnt." dataDxfId="79"/>
    <tableColumn id="3" xr3:uid="{00000000-0010-0000-0400-000003000000}" name="Kaina, Eur/vnt." dataDxfId="78"/>
    <tableColumn id="4" xr3:uid="{00000000-0010-0000-0400-000004000000}" name="Savikaina Eur/vnt." dataDxfId="77"/>
    <tableColumn id="5" xr3:uid="{00000000-0010-0000-0400-000005000000}" name="Pajamos, Eur" dataDxfId="76">
      <calculatedColumnFormula>C41*D41</calculatedColumnFormula>
    </tableColumn>
    <tableColumn id="6" xr3:uid="{00000000-0010-0000-0400-000006000000}" name="Savikaina, Eur" dataDxfId="75">
      <calculatedColumnFormula>C41*E41</calculatedColumnFormula>
    </tableColumn>
    <tableColumn id="7" xr3:uid="{00000000-0010-0000-0400-000007000000}" name="Pelnas, Eur" dataDxfId="74">
      <calculatedColumnFormula>F41-G41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Lentelė2131619" displayName="Lentelė2131619" ref="B49:H54" totalsRowShown="0" headerRowDxfId="73" dataDxfId="72">
  <autoFilter ref="B49:H54" xr:uid="{00000000-0009-0000-0100-000012000000}"/>
  <tableColumns count="7">
    <tableColumn id="1" xr3:uid="{00000000-0010-0000-0500-000001000000}" name="Metai" dataDxfId="71"/>
    <tableColumn id="2" xr3:uid="{00000000-0010-0000-0500-000002000000}" name="Kiekis, vnt." dataDxfId="70"/>
    <tableColumn id="3" xr3:uid="{00000000-0010-0000-0500-000003000000}" name="Kaina, Eur/vnt." dataDxfId="69"/>
    <tableColumn id="4" xr3:uid="{00000000-0010-0000-0500-000004000000}" name="Savikaina Eur/vnt." dataDxfId="68"/>
    <tableColumn id="5" xr3:uid="{00000000-0010-0000-0500-000005000000}" name="Pajamos, Eur" dataDxfId="67">
      <calculatedColumnFormula>C50*D50</calculatedColumnFormula>
    </tableColumn>
    <tableColumn id="6" xr3:uid="{00000000-0010-0000-0500-000006000000}" name="Savikaina, Eur" dataDxfId="66">
      <calculatedColumnFormula>C50*E50</calculatedColumnFormula>
    </tableColumn>
    <tableColumn id="7" xr3:uid="{00000000-0010-0000-0500-000007000000}" name="Pelnas, Eur" dataDxfId="65">
      <calculatedColumnFormula>F50-G50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Lentelė2131620" displayName="Lentelė2131620" ref="B58:H63" totalsRowShown="0" headerRowDxfId="64" dataDxfId="63">
  <autoFilter ref="B58:H63" xr:uid="{00000000-0009-0000-0100-000013000000}"/>
  <tableColumns count="7">
    <tableColumn id="1" xr3:uid="{00000000-0010-0000-0600-000001000000}" name="Metai" dataDxfId="62"/>
    <tableColumn id="2" xr3:uid="{00000000-0010-0000-0600-000002000000}" name="Kiekis, vnt." dataDxfId="61"/>
    <tableColumn id="3" xr3:uid="{00000000-0010-0000-0600-000003000000}" name="Kaina, Eur/vnt." dataDxfId="60"/>
    <tableColumn id="4" xr3:uid="{00000000-0010-0000-0600-000004000000}" name="Savikaina Eur/vnt." dataDxfId="59"/>
    <tableColumn id="5" xr3:uid="{00000000-0010-0000-0600-000005000000}" name="Pajamos, Eur" dataDxfId="58">
      <calculatedColumnFormula>C59*D59</calculatedColumnFormula>
    </tableColumn>
    <tableColumn id="6" xr3:uid="{00000000-0010-0000-0600-000006000000}" name="Savikaina, Eur" dataDxfId="57">
      <calculatedColumnFormula>C59*E59</calculatedColumnFormula>
    </tableColumn>
    <tableColumn id="7" xr3:uid="{00000000-0010-0000-0600-000007000000}" name="Pelnas, Eur" dataDxfId="56">
      <calculatedColumnFormula>F59-G59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Lentelė2131621" displayName="Lentelė2131621" ref="B67:H72" totalsRowShown="0" headerRowDxfId="55" dataDxfId="54">
  <autoFilter ref="B67:H72" xr:uid="{00000000-0009-0000-0100-000014000000}"/>
  <tableColumns count="7">
    <tableColumn id="1" xr3:uid="{00000000-0010-0000-0700-000001000000}" name="Metai" dataDxfId="53"/>
    <tableColumn id="2" xr3:uid="{00000000-0010-0000-0700-000002000000}" name="Kiekis, vnt." dataDxfId="52"/>
    <tableColumn id="3" xr3:uid="{00000000-0010-0000-0700-000003000000}" name="Kaina, Eur/vnt." dataDxfId="51"/>
    <tableColumn id="4" xr3:uid="{00000000-0010-0000-0700-000004000000}" name="Savikaina Eur/vnt." dataDxfId="50"/>
    <tableColumn id="5" xr3:uid="{00000000-0010-0000-0700-000005000000}" name="Pajamos, Eur" dataDxfId="49">
      <calculatedColumnFormula>C68*D68</calculatedColumnFormula>
    </tableColumn>
    <tableColumn id="6" xr3:uid="{00000000-0010-0000-0700-000006000000}" name="Savikaina, Eur" dataDxfId="48">
      <calculatedColumnFormula>C68*E68</calculatedColumnFormula>
    </tableColumn>
    <tableColumn id="7" xr3:uid="{00000000-0010-0000-0700-000007000000}" name="Pelnas, Eur" dataDxfId="47">
      <calculatedColumnFormula>F68-G68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8000000}" name="Lentelė2131622" displayName="Lentelė2131622" ref="B76:H81" totalsRowShown="0" dataDxfId="46">
  <autoFilter ref="B76:H81" xr:uid="{00000000-0009-0000-0100-000015000000}"/>
  <tableColumns count="7">
    <tableColumn id="1" xr3:uid="{00000000-0010-0000-0800-000001000000}" name="Metai" dataDxfId="45"/>
    <tableColumn id="2" xr3:uid="{00000000-0010-0000-0800-000002000000}" name="Kiekis, vnt." dataDxfId="44"/>
    <tableColumn id="3" xr3:uid="{00000000-0010-0000-0800-000003000000}" name="Kaina, Eur/vnt." dataDxfId="43"/>
    <tableColumn id="4" xr3:uid="{00000000-0010-0000-0800-000004000000}" name="Savikaina Eur/vnt." dataDxfId="42"/>
    <tableColumn id="5" xr3:uid="{00000000-0010-0000-0800-000005000000}" name="Pajamos, Eur" dataDxfId="41">
      <calculatedColumnFormula>C77*D77</calculatedColumnFormula>
    </tableColumn>
    <tableColumn id="6" xr3:uid="{00000000-0010-0000-0800-000006000000}" name="Savikaina, Eur" dataDxfId="40">
      <calculatedColumnFormula>C77*E77</calculatedColumnFormula>
    </tableColumn>
    <tableColumn id="7" xr3:uid="{00000000-0010-0000-0800-000007000000}" name="Pelnas, Eur" dataDxfId="39">
      <calculatedColumnFormula>F77-G77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13" Type="http://schemas.openxmlformats.org/officeDocument/2006/relationships/table" Target="../tables/table25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5" Type="http://schemas.openxmlformats.org/officeDocument/2006/relationships/table" Target="../tables/table1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7"/>
  <sheetViews>
    <sheetView tabSelected="1" workbookViewId="0">
      <selection activeCell="C12" sqref="C12"/>
    </sheetView>
  </sheetViews>
  <sheetFormatPr defaultRowHeight="14.5" x14ac:dyDescent="0.35"/>
  <cols>
    <col min="2" max="2" width="13.08984375" customWidth="1"/>
    <col min="3" max="3" width="13.90625" customWidth="1"/>
    <col min="4" max="4" width="16.453125" customWidth="1"/>
    <col min="5" max="6" width="16.1796875" customWidth="1"/>
    <col min="7" max="7" width="16.81640625" customWidth="1"/>
  </cols>
  <sheetData>
    <row r="6" spans="2:7" ht="21" x14ac:dyDescent="0.5">
      <c r="B6" s="1"/>
      <c r="C6" s="1"/>
      <c r="D6" s="1"/>
      <c r="E6" s="22" t="s">
        <v>55</v>
      </c>
      <c r="F6" s="1"/>
      <c r="G6" s="1"/>
    </row>
    <row r="7" spans="2:7" x14ac:dyDescent="0.35">
      <c r="B7" s="1"/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workbookViewId="0">
      <selection activeCell="G17" sqref="G17"/>
    </sheetView>
  </sheetViews>
  <sheetFormatPr defaultRowHeight="14.5" x14ac:dyDescent="0.35"/>
  <cols>
    <col min="2" max="2" width="19.1796875" customWidth="1"/>
    <col min="3" max="3" width="11.54296875" customWidth="1"/>
    <col min="4" max="4" width="15.6328125" customWidth="1"/>
    <col min="5" max="5" width="17.81640625" customWidth="1"/>
    <col min="6" max="6" width="16.453125" customWidth="1"/>
    <col min="7" max="7" width="16.54296875" customWidth="1"/>
    <col min="8" max="8" width="16.36328125" customWidth="1"/>
  </cols>
  <sheetData>
    <row r="1" spans="1:8" ht="18.5" x14ac:dyDescent="0.45">
      <c r="D1" s="21" t="s">
        <v>16</v>
      </c>
    </row>
    <row r="3" spans="1:8" x14ac:dyDescent="0.35">
      <c r="A3" s="1" t="s">
        <v>5</v>
      </c>
    </row>
    <row r="4" spans="1:8" x14ac:dyDescent="0.35"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8" x14ac:dyDescent="0.35">
      <c r="B5" t="s">
        <v>0</v>
      </c>
      <c r="F5">
        <f>C5*D5</f>
        <v>0</v>
      </c>
      <c r="G5">
        <f>C5*E5</f>
        <v>0</v>
      </c>
      <c r="H5">
        <f>F5-G5</f>
        <v>0</v>
      </c>
    </row>
    <row r="6" spans="1:8" x14ac:dyDescent="0.35">
      <c r="B6" t="s">
        <v>6</v>
      </c>
      <c r="D6" s="1"/>
      <c r="E6" s="1"/>
      <c r="F6">
        <f t="shared" ref="F6:F9" si="0">C6*D6</f>
        <v>0</v>
      </c>
      <c r="G6">
        <f t="shared" ref="G6:G9" si="1">C6*E6</f>
        <v>0</v>
      </c>
      <c r="H6">
        <f t="shared" ref="H6:H9" si="2">F6-G6</f>
        <v>0</v>
      </c>
    </row>
    <row r="7" spans="1:8" x14ac:dyDescent="0.35">
      <c r="B7" t="s">
        <v>1</v>
      </c>
      <c r="D7" s="1"/>
      <c r="E7" s="1"/>
      <c r="F7">
        <f t="shared" si="0"/>
        <v>0</v>
      </c>
      <c r="G7">
        <f t="shared" si="1"/>
        <v>0</v>
      </c>
      <c r="H7">
        <f t="shared" si="2"/>
        <v>0</v>
      </c>
    </row>
    <row r="8" spans="1:8" x14ac:dyDescent="0.35">
      <c r="B8" t="s">
        <v>2</v>
      </c>
      <c r="F8">
        <f t="shared" si="0"/>
        <v>0</v>
      </c>
      <c r="G8">
        <f t="shared" si="1"/>
        <v>0</v>
      </c>
      <c r="H8">
        <f t="shared" si="2"/>
        <v>0</v>
      </c>
    </row>
    <row r="9" spans="1:8" x14ac:dyDescent="0.35">
      <c r="B9" t="s">
        <v>7</v>
      </c>
      <c r="F9">
        <f t="shared" si="0"/>
        <v>0</v>
      </c>
      <c r="G9">
        <f t="shared" si="1"/>
        <v>0</v>
      </c>
      <c r="H9">
        <f t="shared" si="2"/>
        <v>0</v>
      </c>
    </row>
    <row r="10" spans="1:8" x14ac:dyDescent="0.35">
      <c r="E10" s="2" t="s">
        <v>15</v>
      </c>
      <c r="F10">
        <f>F5+F6+F7+F8+F9</f>
        <v>0</v>
      </c>
      <c r="G10">
        <f>G5+G6+G7+G8+G9</f>
        <v>0</v>
      </c>
      <c r="H10">
        <f>H5+H6+H7+H8+H9</f>
        <v>0</v>
      </c>
    </row>
    <row r="12" spans="1:8" x14ac:dyDescent="0.35">
      <c r="A12" s="23" t="s">
        <v>5</v>
      </c>
      <c r="B12" s="24"/>
      <c r="C12" s="24"/>
      <c r="D12" s="24"/>
      <c r="E12" s="24"/>
      <c r="F12" s="24"/>
      <c r="G12" s="24"/>
      <c r="H12" s="24"/>
    </row>
    <row r="13" spans="1:8" x14ac:dyDescent="0.35">
      <c r="A13" s="24"/>
      <c r="B13" s="24" t="s">
        <v>8</v>
      </c>
      <c r="C13" s="24" t="s">
        <v>9</v>
      </c>
      <c r="D13" s="24" t="s">
        <v>10</v>
      </c>
      <c r="E13" s="24" t="s">
        <v>11</v>
      </c>
      <c r="F13" s="24" t="s">
        <v>12</v>
      </c>
      <c r="G13" s="24" t="s">
        <v>13</v>
      </c>
      <c r="H13" s="24" t="s">
        <v>14</v>
      </c>
    </row>
    <row r="14" spans="1:8" x14ac:dyDescent="0.35">
      <c r="A14" s="24"/>
      <c r="B14" s="24" t="s">
        <v>0</v>
      </c>
      <c r="C14" s="24"/>
      <c r="E14" s="24"/>
      <c r="F14">
        <f>C14*D14</f>
        <v>0</v>
      </c>
      <c r="G14" s="24">
        <f>C14*E14</f>
        <v>0</v>
      </c>
      <c r="H14" s="24">
        <f>F14-G14</f>
        <v>0</v>
      </c>
    </row>
    <row r="15" spans="1:8" x14ac:dyDescent="0.35">
      <c r="A15" s="24"/>
      <c r="B15" s="24" t="s">
        <v>6</v>
      </c>
      <c r="C15" s="24"/>
      <c r="D15" s="24"/>
      <c r="E15" s="24"/>
      <c r="F15" s="24">
        <f t="shared" ref="F15:F18" si="3">C15*D15</f>
        <v>0</v>
      </c>
      <c r="G15" s="24">
        <f t="shared" ref="G15:G18" si="4">C15*E15</f>
        <v>0</v>
      </c>
      <c r="H15" s="24">
        <f t="shared" ref="H15:H18" si="5">F15-G15</f>
        <v>0</v>
      </c>
    </row>
    <row r="16" spans="1:8" x14ac:dyDescent="0.35">
      <c r="A16" s="24"/>
      <c r="B16" s="24" t="s">
        <v>1</v>
      </c>
      <c r="C16" s="24"/>
      <c r="D16" s="24"/>
      <c r="E16" s="24"/>
      <c r="F16" s="24">
        <f t="shared" si="3"/>
        <v>0</v>
      </c>
      <c r="G16" s="24">
        <f t="shared" si="4"/>
        <v>0</v>
      </c>
      <c r="H16" s="24">
        <f t="shared" si="5"/>
        <v>0</v>
      </c>
    </row>
    <row r="17" spans="1:8" x14ac:dyDescent="0.35">
      <c r="A17" s="24"/>
      <c r="B17" s="24" t="s">
        <v>2</v>
      </c>
      <c r="C17" s="24"/>
      <c r="D17" s="24"/>
      <c r="E17" s="24"/>
      <c r="F17" s="24">
        <f t="shared" si="3"/>
        <v>0</v>
      </c>
      <c r="G17" s="24">
        <f t="shared" si="4"/>
        <v>0</v>
      </c>
      <c r="H17" s="24">
        <f t="shared" si="5"/>
        <v>0</v>
      </c>
    </row>
    <row r="18" spans="1:8" x14ac:dyDescent="0.35">
      <c r="A18" s="24"/>
      <c r="B18" s="24" t="s">
        <v>7</v>
      </c>
      <c r="C18" s="24"/>
      <c r="D18" s="24"/>
      <c r="E18" s="24"/>
      <c r="F18" s="24">
        <f t="shared" si="3"/>
        <v>0</v>
      </c>
      <c r="G18" s="24">
        <f t="shared" si="4"/>
        <v>0</v>
      </c>
      <c r="H18" s="24">
        <f t="shared" si="5"/>
        <v>0</v>
      </c>
    </row>
    <row r="19" spans="1:8" x14ac:dyDescent="0.35">
      <c r="A19" s="24"/>
      <c r="B19" s="24"/>
      <c r="C19" s="24"/>
      <c r="D19" s="24"/>
      <c r="E19" s="25" t="s">
        <v>15</v>
      </c>
      <c r="F19" s="24">
        <f>F14+F15+F16+F17+F18</f>
        <v>0</v>
      </c>
      <c r="G19" s="24">
        <f>G14+G15+G16+G17+G18</f>
        <v>0</v>
      </c>
      <c r="H19" s="24">
        <f>H14+H15+H16+H17+H18</f>
        <v>0</v>
      </c>
    </row>
    <row r="20" spans="1:8" x14ac:dyDescent="0.35">
      <c r="E20" s="2"/>
    </row>
    <row r="21" spans="1:8" x14ac:dyDescent="0.35">
      <c r="A21" s="23" t="s">
        <v>5</v>
      </c>
      <c r="B21" s="24"/>
      <c r="C21" s="24"/>
      <c r="D21" s="24"/>
      <c r="E21" s="24"/>
      <c r="F21" s="24"/>
      <c r="G21" s="24"/>
      <c r="H21" s="24"/>
    </row>
    <row r="22" spans="1:8" x14ac:dyDescent="0.35">
      <c r="A22" s="24"/>
      <c r="B22" s="24" t="s">
        <v>8</v>
      </c>
      <c r="C22" s="24" t="s">
        <v>9</v>
      </c>
      <c r="D22" s="24" t="s">
        <v>10</v>
      </c>
      <c r="E22" s="24" t="s">
        <v>11</v>
      </c>
      <c r="F22" s="24" t="s">
        <v>12</v>
      </c>
      <c r="G22" s="24" t="s">
        <v>13</v>
      </c>
      <c r="H22" s="24" t="s">
        <v>14</v>
      </c>
    </row>
    <row r="23" spans="1:8" x14ac:dyDescent="0.35">
      <c r="A23" s="24"/>
      <c r="B23" s="24" t="s">
        <v>0</v>
      </c>
      <c r="C23" s="24"/>
      <c r="D23" s="24"/>
      <c r="E23" s="24"/>
      <c r="F23" s="24">
        <f>C23*D23</f>
        <v>0</v>
      </c>
      <c r="G23" s="24">
        <f>C23*E23</f>
        <v>0</v>
      </c>
      <c r="H23" s="24">
        <f>F23-G23</f>
        <v>0</v>
      </c>
    </row>
    <row r="24" spans="1:8" x14ac:dyDescent="0.35">
      <c r="A24" s="24"/>
      <c r="B24" s="24" t="s">
        <v>6</v>
      </c>
      <c r="C24" s="24"/>
      <c r="D24" s="24"/>
      <c r="E24" s="24"/>
      <c r="F24" s="24">
        <f t="shared" ref="F24:F27" si="6">C24*D24</f>
        <v>0</v>
      </c>
      <c r="G24" s="24">
        <f t="shared" ref="G24:G27" si="7">C24*E24</f>
        <v>0</v>
      </c>
      <c r="H24" s="24">
        <f t="shared" ref="H24:H27" si="8">F24-G24</f>
        <v>0</v>
      </c>
    </row>
    <row r="25" spans="1:8" x14ac:dyDescent="0.35">
      <c r="A25" s="24"/>
      <c r="B25" s="24" t="s">
        <v>1</v>
      </c>
      <c r="C25" s="24"/>
      <c r="D25" s="24"/>
      <c r="E25" s="24"/>
      <c r="F25" s="24">
        <f t="shared" si="6"/>
        <v>0</v>
      </c>
      <c r="G25" s="24">
        <f t="shared" si="7"/>
        <v>0</v>
      </c>
      <c r="H25" s="24">
        <f t="shared" si="8"/>
        <v>0</v>
      </c>
    </row>
    <row r="26" spans="1:8" x14ac:dyDescent="0.35">
      <c r="A26" s="24"/>
      <c r="B26" s="24" t="s">
        <v>2</v>
      </c>
      <c r="C26" s="24"/>
      <c r="D26" s="24"/>
      <c r="E26" s="24"/>
      <c r="F26" s="24">
        <f t="shared" si="6"/>
        <v>0</v>
      </c>
      <c r="G26" s="24">
        <f t="shared" si="7"/>
        <v>0</v>
      </c>
      <c r="H26" s="24">
        <f t="shared" si="8"/>
        <v>0</v>
      </c>
    </row>
    <row r="27" spans="1:8" x14ac:dyDescent="0.35">
      <c r="A27" s="24"/>
      <c r="B27" s="24" t="s">
        <v>7</v>
      </c>
      <c r="C27" s="24"/>
      <c r="D27" s="24"/>
      <c r="E27" s="24"/>
      <c r="F27" s="24">
        <f t="shared" si="6"/>
        <v>0</v>
      </c>
      <c r="G27" s="24">
        <f t="shared" si="7"/>
        <v>0</v>
      </c>
      <c r="H27" s="24">
        <f t="shared" si="8"/>
        <v>0</v>
      </c>
    </row>
    <row r="28" spans="1:8" x14ac:dyDescent="0.35">
      <c r="A28" s="24"/>
      <c r="B28" s="24"/>
      <c r="C28" s="24"/>
      <c r="D28" s="24"/>
      <c r="E28" s="25" t="s">
        <v>15</v>
      </c>
      <c r="F28" s="24">
        <f>F23+F24+F25+F26+F27</f>
        <v>0</v>
      </c>
      <c r="G28" s="24">
        <f>G23+G24+G25+G26+G27</f>
        <v>0</v>
      </c>
      <c r="H28" s="24">
        <f>H23+H24+H25+H26+H27</f>
        <v>0</v>
      </c>
    </row>
    <row r="29" spans="1:8" x14ac:dyDescent="0.35">
      <c r="E29" s="2"/>
    </row>
    <row r="30" spans="1:8" x14ac:dyDescent="0.35">
      <c r="A30" s="23" t="s">
        <v>5</v>
      </c>
      <c r="B30" s="24"/>
      <c r="C30" s="24"/>
      <c r="D30" s="24"/>
      <c r="E30" s="24"/>
      <c r="F30" s="24"/>
      <c r="G30" s="24"/>
      <c r="H30" s="24"/>
    </row>
    <row r="31" spans="1:8" x14ac:dyDescent="0.35">
      <c r="A31" s="24"/>
      <c r="B31" s="24" t="s">
        <v>8</v>
      </c>
      <c r="C31" s="24" t="s">
        <v>9</v>
      </c>
      <c r="D31" s="24" t="s">
        <v>10</v>
      </c>
      <c r="E31" s="24" t="s">
        <v>11</v>
      </c>
      <c r="F31" s="24" t="s">
        <v>12</v>
      </c>
      <c r="G31" s="24" t="s">
        <v>13</v>
      </c>
      <c r="H31" s="24" t="s">
        <v>14</v>
      </c>
    </row>
    <row r="32" spans="1:8" x14ac:dyDescent="0.35">
      <c r="A32" s="24"/>
      <c r="B32" s="24" t="s">
        <v>0</v>
      </c>
      <c r="C32" s="24"/>
      <c r="D32" s="24"/>
      <c r="E32" s="24"/>
      <c r="F32" s="24">
        <f>C32*D32</f>
        <v>0</v>
      </c>
      <c r="G32" s="24">
        <f>C32*E32</f>
        <v>0</v>
      </c>
      <c r="H32" s="24">
        <f>F32-G32</f>
        <v>0</v>
      </c>
    </row>
    <row r="33" spans="1:8" x14ac:dyDescent="0.35">
      <c r="A33" s="24"/>
      <c r="B33" s="24" t="s">
        <v>6</v>
      </c>
      <c r="C33" s="24"/>
      <c r="D33" s="24"/>
      <c r="E33" s="24"/>
      <c r="F33" s="24">
        <f t="shared" ref="F33:F36" si="9">C33*D33</f>
        <v>0</v>
      </c>
      <c r="G33" s="24">
        <f t="shared" ref="G33:G36" si="10">C33*E33</f>
        <v>0</v>
      </c>
      <c r="H33" s="24">
        <f t="shared" ref="H33:H36" si="11">F33-G33</f>
        <v>0</v>
      </c>
    </row>
    <row r="34" spans="1:8" x14ac:dyDescent="0.35">
      <c r="A34" s="24"/>
      <c r="B34" s="24" t="s">
        <v>1</v>
      </c>
      <c r="C34" s="24"/>
      <c r="D34" s="24"/>
      <c r="E34" s="24"/>
      <c r="F34" s="24">
        <f t="shared" si="9"/>
        <v>0</v>
      </c>
      <c r="G34" s="24">
        <f t="shared" si="10"/>
        <v>0</v>
      </c>
      <c r="H34" s="24">
        <f t="shared" si="11"/>
        <v>0</v>
      </c>
    </row>
    <row r="35" spans="1:8" x14ac:dyDescent="0.35">
      <c r="A35" s="24"/>
      <c r="B35" s="24" t="s">
        <v>2</v>
      </c>
      <c r="C35" s="24"/>
      <c r="D35" s="24"/>
      <c r="E35" s="24"/>
      <c r="F35" s="24">
        <f t="shared" si="9"/>
        <v>0</v>
      </c>
      <c r="G35" s="24">
        <f t="shared" si="10"/>
        <v>0</v>
      </c>
      <c r="H35" s="24">
        <f t="shared" si="11"/>
        <v>0</v>
      </c>
    </row>
    <row r="36" spans="1:8" x14ac:dyDescent="0.35">
      <c r="A36" s="24"/>
      <c r="B36" s="24" t="s">
        <v>7</v>
      </c>
      <c r="C36" s="24"/>
      <c r="D36" s="24"/>
      <c r="E36" s="24"/>
      <c r="F36" s="24">
        <f t="shared" si="9"/>
        <v>0</v>
      </c>
      <c r="G36" s="24">
        <f t="shared" si="10"/>
        <v>0</v>
      </c>
      <c r="H36" s="24">
        <f t="shared" si="11"/>
        <v>0</v>
      </c>
    </row>
    <row r="37" spans="1:8" x14ac:dyDescent="0.35">
      <c r="A37" s="24"/>
      <c r="B37" s="24"/>
      <c r="C37" s="24"/>
      <c r="D37" s="24"/>
      <c r="E37" s="25" t="s">
        <v>15</v>
      </c>
      <c r="F37" s="24">
        <f>F32+F33+F34+F35+F36</f>
        <v>0</v>
      </c>
      <c r="G37" s="24">
        <f>G32+G33+G34+G35+G36</f>
        <v>0</v>
      </c>
      <c r="H37" s="24">
        <f>H32+H33+H34+H35+H36</f>
        <v>0</v>
      </c>
    </row>
    <row r="38" spans="1:8" x14ac:dyDescent="0.35">
      <c r="E38" s="2"/>
    </row>
    <row r="39" spans="1:8" x14ac:dyDescent="0.35">
      <c r="A39" s="1" t="s">
        <v>5</v>
      </c>
      <c r="B39" s="24"/>
      <c r="C39" s="24"/>
      <c r="D39" s="24"/>
      <c r="E39" s="24"/>
      <c r="F39" s="24"/>
      <c r="G39" s="24"/>
      <c r="H39" s="24"/>
    </row>
    <row r="40" spans="1:8" x14ac:dyDescent="0.35">
      <c r="B40" s="24" t="s">
        <v>8</v>
      </c>
      <c r="C40" s="24" t="s">
        <v>9</v>
      </c>
      <c r="D40" s="24" t="s">
        <v>10</v>
      </c>
      <c r="E40" s="24" t="s">
        <v>11</v>
      </c>
      <c r="F40" s="24" t="s">
        <v>12</v>
      </c>
      <c r="G40" s="24" t="s">
        <v>13</v>
      </c>
      <c r="H40" s="24" t="s">
        <v>14</v>
      </c>
    </row>
    <row r="41" spans="1:8" x14ac:dyDescent="0.35">
      <c r="B41" s="24" t="s">
        <v>0</v>
      </c>
      <c r="C41" s="24"/>
      <c r="D41" s="24"/>
      <c r="E41" s="24"/>
      <c r="F41" s="24">
        <f>C41*D41</f>
        <v>0</v>
      </c>
      <c r="G41" s="24">
        <f>C41*E41</f>
        <v>0</v>
      </c>
      <c r="H41" s="24">
        <f>F41-G41</f>
        <v>0</v>
      </c>
    </row>
    <row r="42" spans="1:8" x14ac:dyDescent="0.35">
      <c r="B42" s="24" t="s">
        <v>6</v>
      </c>
      <c r="C42" s="24"/>
      <c r="D42" s="24"/>
      <c r="E42" s="24"/>
      <c r="F42" s="24">
        <f t="shared" ref="F42:F45" si="12">C42*D42</f>
        <v>0</v>
      </c>
      <c r="G42" s="24">
        <f t="shared" ref="G42:G45" si="13">C42*E42</f>
        <v>0</v>
      </c>
      <c r="H42" s="24">
        <f t="shared" ref="H42:H45" si="14">F42-G42</f>
        <v>0</v>
      </c>
    </row>
    <row r="43" spans="1:8" x14ac:dyDescent="0.35">
      <c r="B43" s="24" t="s">
        <v>1</v>
      </c>
      <c r="C43" s="24"/>
      <c r="D43" s="24"/>
      <c r="E43" s="24"/>
      <c r="F43" s="24">
        <f t="shared" si="12"/>
        <v>0</v>
      </c>
      <c r="G43" s="24">
        <f t="shared" si="13"/>
        <v>0</v>
      </c>
      <c r="H43" s="24">
        <f t="shared" si="14"/>
        <v>0</v>
      </c>
    </row>
    <row r="44" spans="1:8" x14ac:dyDescent="0.35">
      <c r="B44" s="24" t="s">
        <v>2</v>
      </c>
      <c r="C44" s="24"/>
      <c r="D44" s="24"/>
      <c r="E44" s="24"/>
      <c r="F44" s="24">
        <f t="shared" si="12"/>
        <v>0</v>
      </c>
      <c r="G44" s="24">
        <f t="shared" si="13"/>
        <v>0</v>
      </c>
      <c r="H44" s="24">
        <f t="shared" si="14"/>
        <v>0</v>
      </c>
    </row>
    <row r="45" spans="1:8" x14ac:dyDescent="0.35">
      <c r="B45" s="24" t="s">
        <v>7</v>
      </c>
      <c r="C45" s="24"/>
      <c r="D45" s="24"/>
      <c r="E45" s="24"/>
      <c r="F45" s="24">
        <f t="shared" si="12"/>
        <v>0</v>
      </c>
      <c r="G45" s="24">
        <f t="shared" si="13"/>
        <v>0</v>
      </c>
      <c r="H45" s="24">
        <f t="shared" si="14"/>
        <v>0</v>
      </c>
    </row>
    <row r="46" spans="1:8" x14ac:dyDescent="0.35">
      <c r="B46" s="24"/>
      <c r="C46" s="24"/>
      <c r="D46" s="24"/>
      <c r="E46" s="25" t="s">
        <v>15</v>
      </c>
      <c r="F46" s="24">
        <f>F41+F42+F43+F44+F45</f>
        <v>0</v>
      </c>
      <c r="G46" s="24">
        <f>G41+G42+G43+G44+G45</f>
        <v>0</v>
      </c>
      <c r="H46" s="24">
        <f>H41+H42+H43+H44+H45</f>
        <v>0</v>
      </c>
    </row>
    <row r="48" spans="1:8" x14ac:dyDescent="0.35">
      <c r="A48" s="1" t="s">
        <v>5</v>
      </c>
    </row>
    <row r="49" spans="1:8" x14ac:dyDescent="0.35">
      <c r="B49" s="24" t="s">
        <v>8</v>
      </c>
      <c r="C49" s="24" t="s">
        <v>9</v>
      </c>
      <c r="D49" s="24" t="s">
        <v>10</v>
      </c>
      <c r="E49" s="24" t="s">
        <v>11</v>
      </c>
      <c r="F49" s="24" t="s">
        <v>12</v>
      </c>
      <c r="G49" s="24" t="s">
        <v>13</v>
      </c>
      <c r="H49" s="24" t="s">
        <v>14</v>
      </c>
    </row>
    <row r="50" spans="1:8" x14ac:dyDescent="0.35">
      <c r="B50" s="24" t="s">
        <v>0</v>
      </c>
      <c r="C50" s="24"/>
      <c r="D50" s="24"/>
      <c r="E50" s="24"/>
      <c r="F50" s="24">
        <f>C50*D50</f>
        <v>0</v>
      </c>
      <c r="G50" s="24">
        <f>C50*E50</f>
        <v>0</v>
      </c>
      <c r="H50" s="24">
        <f>F50-G50</f>
        <v>0</v>
      </c>
    </row>
    <row r="51" spans="1:8" x14ac:dyDescent="0.35">
      <c r="B51" s="24" t="s">
        <v>6</v>
      </c>
      <c r="C51" s="24"/>
      <c r="D51" s="24"/>
      <c r="E51" s="24"/>
      <c r="F51" s="24">
        <f t="shared" ref="F51:F54" si="15">C51*D51</f>
        <v>0</v>
      </c>
      <c r="G51" s="24">
        <f t="shared" ref="G51:G54" si="16">C51*E51</f>
        <v>0</v>
      </c>
      <c r="H51" s="24">
        <f t="shared" ref="H51:H54" si="17">F51-G51</f>
        <v>0</v>
      </c>
    </row>
    <row r="52" spans="1:8" x14ac:dyDescent="0.35">
      <c r="B52" s="24" t="s">
        <v>1</v>
      </c>
      <c r="C52" s="24"/>
      <c r="D52" s="24"/>
      <c r="E52" s="24"/>
      <c r="F52" s="24">
        <f t="shared" si="15"/>
        <v>0</v>
      </c>
      <c r="G52" s="24">
        <f t="shared" si="16"/>
        <v>0</v>
      </c>
      <c r="H52" s="24">
        <f t="shared" si="17"/>
        <v>0</v>
      </c>
    </row>
    <row r="53" spans="1:8" x14ac:dyDescent="0.35">
      <c r="B53" s="24" t="s">
        <v>2</v>
      </c>
      <c r="C53" s="24"/>
      <c r="D53" s="24"/>
      <c r="E53" s="24"/>
      <c r="F53" s="24">
        <f t="shared" si="15"/>
        <v>0</v>
      </c>
      <c r="G53" s="24">
        <f t="shared" si="16"/>
        <v>0</v>
      </c>
      <c r="H53" s="24">
        <f t="shared" si="17"/>
        <v>0</v>
      </c>
    </row>
    <row r="54" spans="1:8" x14ac:dyDescent="0.35">
      <c r="B54" s="24" t="s">
        <v>7</v>
      </c>
      <c r="C54" s="24"/>
      <c r="D54" s="24"/>
      <c r="E54" s="24"/>
      <c r="F54" s="24">
        <f t="shared" si="15"/>
        <v>0</v>
      </c>
      <c r="G54" s="24">
        <f t="shared" si="16"/>
        <v>0</v>
      </c>
      <c r="H54" s="24">
        <f t="shared" si="17"/>
        <v>0</v>
      </c>
    </row>
    <row r="55" spans="1:8" x14ac:dyDescent="0.35">
      <c r="B55" s="24"/>
      <c r="C55" s="24"/>
      <c r="D55" s="24"/>
      <c r="E55" s="25" t="s">
        <v>15</v>
      </c>
      <c r="F55" s="24">
        <f>F50+F51+F52+F53+F54</f>
        <v>0</v>
      </c>
      <c r="G55" s="24">
        <f>G50+G51+G52+G53+G54</f>
        <v>0</v>
      </c>
      <c r="H55" s="24">
        <f>H50+H51+H52+H53+H54</f>
        <v>0</v>
      </c>
    </row>
    <row r="57" spans="1:8" x14ac:dyDescent="0.35">
      <c r="A57" s="1" t="s">
        <v>5</v>
      </c>
    </row>
    <row r="58" spans="1:8" x14ac:dyDescent="0.35">
      <c r="B58" s="24" t="s">
        <v>8</v>
      </c>
      <c r="C58" s="24" t="s">
        <v>9</v>
      </c>
      <c r="D58" s="24" t="s">
        <v>10</v>
      </c>
      <c r="E58" s="24" t="s">
        <v>11</v>
      </c>
      <c r="F58" s="24" t="s">
        <v>12</v>
      </c>
      <c r="G58" s="24" t="s">
        <v>13</v>
      </c>
      <c r="H58" s="24" t="s">
        <v>14</v>
      </c>
    </row>
    <row r="59" spans="1:8" x14ac:dyDescent="0.35">
      <c r="B59" s="24" t="s">
        <v>0</v>
      </c>
      <c r="C59" s="24"/>
      <c r="D59" s="24"/>
      <c r="E59" s="24"/>
      <c r="F59" s="24">
        <f>C59*D59</f>
        <v>0</v>
      </c>
      <c r="G59" s="24">
        <f>C59*E59</f>
        <v>0</v>
      </c>
      <c r="H59" s="24">
        <f>F59-G59</f>
        <v>0</v>
      </c>
    </row>
    <row r="60" spans="1:8" x14ac:dyDescent="0.35">
      <c r="B60" s="24" t="s">
        <v>6</v>
      </c>
      <c r="C60" s="24"/>
      <c r="D60" s="24"/>
      <c r="E60" s="24"/>
      <c r="F60" s="24">
        <f t="shared" ref="F60:F63" si="18">C60*D60</f>
        <v>0</v>
      </c>
      <c r="G60" s="24">
        <f t="shared" ref="G60:G63" si="19">C60*E60</f>
        <v>0</v>
      </c>
      <c r="H60" s="24">
        <f t="shared" ref="H60:H63" si="20">F60-G60</f>
        <v>0</v>
      </c>
    </row>
    <row r="61" spans="1:8" x14ac:dyDescent="0.35">
      <c r="B61" s="24" t="s">
        <v>1</v>
      </c>
      <c r="C61" s="24"/>
      <c r="D61" s="24"/>
      <c r="E61" s="24"/>
      <c r="F61" s="24">
        <f t="shared" si="18"/>
        <v>0</v>
      </c>
      <c r="G61" s="24">
        <f t="shared" si="19"/>
        <v>0</v>
      </c>
      <c r="H61" s="24">
        <f t="shared" si="20"/>
        <v>0</v>
      </c>
    </row>
    <row r="62" spans="1:8" x14ac:dyDescent="0.35">
      <c r="B62" s="24" t="s">
        <v>2</v>
      </c>
      <c r="C62" s="24"/>
      <c r="D62" s="24"/>
      <c r="E62" s="24"/>
      <c r="F62" s="24">
        <f t="shared" si="18"/>
        <v>0</v>
      </c>
      <c r="G62" s="24">
        <f t="shared" si="19"/>
        <v>0</v>
      </c>
      <c r="H62" s="24">
        <f t="shared" si="20"/>
        <v>0</v>
      </c>
    </row>
    <row r="63" spans="1:8" x14ac:dyDescent="0.35">
      <c r="B63" s="24" t="s">
        <v>7</v>
      </c>
      <c r="C63" s="24"/>
      <c r="D63" s="24"/>
      <c r="E63" s="24"/>
      <c r="F63" s="24">
        <f t="shared" si="18"/>
        <v>0</v>
      </c>
      <c r="G63" s="24">
        <f t="shared" si="19"/>
        <v>0</v>
      </c>
      <c r="H63" s="24">
        <f t="shared" si="20"/>
        <v>0</v>
      </c>
    </row>
    <row r="64" spans="1:8" x14ac:dyDescent="0.35">
      <c r="B64" s="24"/>
      <c r="C64" s="24"/>
      <c r="D64" s="24"/>
      <c r="E64" s="25" t="s">
        <v>15</v>
      </c>
      <c r="F64" s="24">
        <f>F59+F60+F61+F62+F63</f>
        <v>0</v>
      </c>
      <c r="G64" s="24">
        <f>G59+G60+G61+G62+G63</f>
        <v>0</v>
      </c>
      <c r="H64" s="24">
        <f>H59+H60+H61+H62+H63</f>
        <v>0</v>
      </c>
    </row>
    <row r="66" spans="1:8" x14ac:dyDescent="0.35">
      <c r="A66" s="1" t="s">
        <v>5</v>
      </c>
    </row>
    <row r="67" spans="1:8" x14ac:dyDescent="0.35">
      <c r="B67" s="24" t="s">
        <v>8</v>
      </c>
      <c r="C67" s="24" t="s">
        <v>9</v>
      </c>
      <c r="D67" s="24" t="s">
        <v>10</v>
      </c>
      <c r="E67" s="24" t="s">
        <v>11</v>
      </c>
      <c r="F67" s="24" t="s">
        <v>12</v>
      </c>
      <c r="G67" s="24" t="s">
        <v>13</v>
      </c>
      <c r="H67" s="24" t="s">
        <v>14</v>
      </c>
    </row>
    <row r="68" spans="1:8" x14ac:dyDescent="0.35">
      <c r="B68" s="24" t="s">
        <v>0</v>
      </c>
      <c r="C68" s="24"/>
      <c r="D68" s="24"/>
      <c r="E68" s="24"/>
      <c r="F68" s="24">
        <f>C68*D68</f>
        <v>0</v>
      </c>
      <c r="G68" s="24">
        <f>C68*E68</f>
        <v>0</v>
      </c>
      <c r="H68" s="24">
        <f>F68-G68</f>
        <v>0</v>
      </c>
    </row>
    <row r="69" spans="1:8" x14ac:dyDescent="0.35">
      <c r="B69" s="24" t="s">
        <v>6</v>
      </c>
      <c r="C69" s="24"/>
      <c r="D69" s="24"/>
      <c r="E69" s="24"/>
      <c r="F69" s="24">
        <f t="shared" ref="F69:F72" si="21">C69*D69</f>
        <v>0</v>
      </c>
      <c r="G69" s="24">
        <f t="shared" ref="G69:G72" si="22">C69*E69</f>
        <v>0</v>
      </c>
      <c r="H69" s="24">
        <f t="shared" ref="H69:H72" si="23">F69-G69</f>
        <v>0</v>
      </c>
    </row>
    <row r="70" spans="1:8" x14ac:dyDescent="0.35">
      <c r="B70" s="24" t="s">
        <v>1</v>
      </c>
      <c r="C70" s="24"/>
      <c r="D70" s="24"/>
      <c r="E70" s="24"/>
      <c r="F70" s="24">
        <f t="shared" si="21"/>
        <v>0</v>
      </c>
      <c r="G70" s="24">
        <f t="shared" si="22"/>
        <v>0</v>
      </c>
      <c r="H70" s="24">
        <f t="shared" si="23"/>
        <v>0</v>
      </c>
    </row>
    <row r="71" spans="1:8" x14ac:dyDescent="0.35">
      <c r="B71" s="24" t="s">
        <v>2</v>
      </c>
      <c r="C71" s="24"/>
      <c r="D71" s="24"/>
      <c r="E71" s="24"/>
      <c r="F71" s="24">
        <f t="shared" si="21"/>
        <v>0</v>
      </c>
      <c r="G71" s="24">
        <f t="shared" si="22"/>
        <v>0</v>
      </c>
      <c r="H71" s="24">
        <f t="shared" si="23"/>
        <v>0</v>
      </c>
    </row>
    <row r="72" spans="1:8" x14ac:dyDescent="0.35">
      <c r="B72" s="24" t="s">
        <v>7</v>
      </c>
      <c r="C72" s="24"/>
      <c r="D72" s="24"/>
      <c r="E72" s="24"/>
      <c r="F72" s="24">
        <f t="shared" si="21"/>
        <v>0</v>
      </c>
      <c r="G72" s="24">
        <f t="shared" si="22"/>
        <v>0</v>
      </c>
      <c r="H72" s="24">
        <f t="shared" si="23"/>
        <v>0</v>
      </c>
    </row>
    <row r="73" spans="1:8" x14ac:dyDescent="0.35">
      <c r="B73" s="24"/>
      <c r="C73" s="24"/>
      <c r="D73" s="24"/>
      <c r="E73" s="25" t="s">
        <v>15</v>
      </c>
      <c r="F73" s="24">
        <f>F68+F69+F70+F71+F72</f>
        <v>0</v>
      </c>
      <c r="G73" s="24">
        <f>G68+G69+G70+G71+G72</f>
        <v>0</v>
      </c>
      <c r="H73" s="24">
        <f>H68+H69+H70+H71+H72</f>
        <v>0</v>
      </c>
    </row>
    <row r="75" spans="1:8" x14ac:dyDescent="0.35">
      <c r="A75" s="1" t="s">
        <v>5</v>
      </c>
    </row>
    <row r="76" spans="1:8" x14ac:dyDescent="0.35">
      <c r="B76" t="s">
        <v>8</v>
      </c>
      <c r="C76" t="s">
        <v>9</v>
      </c>
      <c r="D76" t="s">
        <v>10</v>
      </c>
      <c r="E76" t="s">
        <v>11</v>
      </c>
      <c r="F76" t="s">
        <v>12</v>
      </c>
      <c r="G76" t="s">
        <v>13</v>
      </c>
      <c r="H76" t="s">
        <v>14</v>
      </c>
    </row>
    <row r="77" spans="1:8" x14ac:dyDescent="0.35">
      <c r="B77" s="24" t="s">
        <v>0</v>
      </c>
      <c r="C77" s="24"/>
      <c r="D77" s="24"/>
      <c r="E77" s="24"/>
      <c r="F77" s="24">
        <f>C77*D77</f>
        <v>0</v>
      </c>
      <c r="G77" s="24">
        <f>C77*E77</f>
        <v>0</v>
      </c>
      <c r="H77" s="24">
        <f>F77-G77</f>
        <v>0</v>
      </c>
    </row>
    <row r="78" spans="1:8" x14ac:dyDescent="0.35">
      <c r="B78" s="24" t="s">
        <v>6</v>
      </c>
      <c r="C78" s="24"/>
      <c r="D78" s="24"/>
      <c r="E78" s="24"/>
      <c r="F78" s="24">
        <f t="shared" ref="F78:F81" si="24">C78*D78</f>
        <v>0</v>
      </c>
      <c r="G78" s="24">
        <f t="shared" ref="G78:G81" si="25">C78*E78</f>
        <v>0</v>
      </c>
      <c r="H78" s="24">
        <f t="shared" ref="H78:H81" si="26">F78-G78</f>
        <v>0</v>
      </c>
    </row>
    <row r="79" spans="1:8" x14ac:dyDescent="0.35">
      <c r="B79" s="24" t="s">
        <v>1</v>
      </c>
      <c r="C79" s="24"/>
      <c r="D79" s="24"/>
      <c r="E79" s="24"/>
      <c r="F79" s="24">
        <f t="shared" si="24"/>
        <v>0</v>
      </c>
      <c r="G79" s="24">
        <f t="shared" si="25"/>
        <v>0</v>
      </c>
      <c r="H79" s="24">
        <f t="shared" si="26"/>
        <v>0</v>
      </c>
    </row>
    <row r="80" spans="1:8" x14ac:dyDescent="0.35">
      <c r="B80" s="24" t="s">
        <v>2</v>
      </c>
      <c r="C80" s="24"/>
      <c r="D80" s="24"/>
      <c r="E80" s="24"/>
      <c r="F80" s="24">
        <f t="shared" si="24"/>
        <v>0</v>
      </c>
      <c r="G80" s="24">
        <f t="shared" si="25"/>
        <v>0</v>
      </c>
      <c r="H80" s="24">
        <f t="shared" si="26"/>
        <v>0</v>
      </c>
    </row>
    <row r="81" spans="1:8" x14ac:dyDescent="0.35">
      <c r="B81" s="24" t="s">
        <v>7</v>
      </c>
      <c r="C81" s="24"/>
      <c r="D81" s="24"/>
      <c r="E81" s="24"/>
      <c r="F81" s="24">
        <f t="shared" si="24"/>
        <v>0</v>
      </c>
      <c r="G81" s="24">
        <f t="shared" si="25"/>
        <v>0</v>
      </c>
      <c r="H81" s="24">
        <f t="shared" si="26"/>
        <v>0</v>
      </c>
    </row>
    <row r="82" spans="1:8" x14ac:dyDescent="0.35">
      <c r="B82" s="24"/>
      <c r="C82" s="24"/>
      <c r="D82" s="24"/>
      <c r="E82" s="25" t="s">
        <v>15</v>
      </c>
      <c r="F82" s="24">
        <f>F77+F78+F79+F80+F81</f>
        <v>0</v>
      </c>
      <c r="G82" s="24">
        <f>G77+G78+G79+G80+G81</f>
        <v>0</v>
      </c>
      <c r="H82" s="24">
        <f>H77+H78+H79+H80+H81</f>
        <v>0</v>
      </c>
    </row>
    <row r="84" spans="1:8" x14ac:dyDescent="0.35">
      <c r="A84" s="1" t="s">
        <v>5</v>
      </c>
    </row>
    <row r="85" spans="1:8" x14ac:dyDescent="0.35">
      <c r="B85" t="s">
        <v>8</v>
      </c>
      <c r="C85" t="s">
        <v>9</v>
      </c>
      <c r="D85" t="s">
        <v>10</v>
      </c>
      <c r="E85" t="s">
        <v>11</v>
      </c>
      <c r="F85" t="s">
        <v>12</v>
      </c>
      <c r="G85" t="s">
        <v>13</v>
      </c>
      <c r="H85" t="s">
        <v>14</v>
      </c>
    </row>
    <row r="86" spans="1:8" x14ac:dyDescent="0.35">
      <c r="B86" s="24" t="s">
        <v>0</v>
      </c>
      <c r="C86" s="24"/>
      <c r="D86" s="24"/>
      <c r="E86" s="24"/>
      <c r="F86" s="24">
        <f>C86*D86</f>
        <v>0</v>
      </c>
      <c r="G86" s="24">
        <f>C86*E86</f>
        <v>0</v>
      </c>
      <c r="H86" s="24">
        <f>F86-G86</f>
        <v>0</v>
      </c>
    </row>
    <row r="87" spans="1:8" x14ac:dyDescent="0.35">
      <c r="B87" s="24" t="s">
        <v>6</v>
      </c>
      <c r="C87" s="24"/>
      <c r="D87" s="24"/>
      <c r="E87" s="24"/>
      <c r="F87" s="24">
        <f t="shared" ref="F87:F90" si="27">C87*D87</f>
        <v>0</v>
      </c>
      <c r="G87" s="24">
        <f t="shared" ref="G87:G90" si="28">C87*E87</f>
        <v>0</v>
      </c>
      <c r="H87" s="24">
        <f t="shared" ref="H87:H90" si="29">F87-G87</f>
        <v>0</v>
      </c>
    </row>
    <row r="88" spans="1:8" x14ac:dyDescent="0.35">
      <c r="B88" s="24" t="s">
        <v>1</v>
      </c>
      <c r="C88" s="24"/>
      <c r="D88" s="24"/>
      <c r="E88" s="24"/>
      <c r="F88" s="24">
        <f t="shared" si="27"/>
        <v>0</v>
      </c>
      <c r="G88" s="24">
        <f t="shared" si="28"/>
        <v>0</v>
      </c>
      <c r="H88" s="24">
        <f t="shared" si="29"/>
        <v>0</v>
      </c>
    </row>
    <row r="89" spans="1:8" x14ac:dyDescent="0.35">
      <c r="B89" s="24" t="s">
        <v>2</v>
      </c>
      <c r="C89" s="24"/>
      <c r="D89" s="24"/>
      <c r="E89" s="24"/>
      <c r="F89" s="24">
        <f t="shared" si="27"/>
        <v>0</v>
      </c>
      <c r="G89" s="24">
        <f t="shared" si="28"/>
        <v>0</v>
      </c>
      <c r="H89" s="24">
        <f t="shared" si="29"/>
        <v>0</v>
      </c>
    </row>
    <row r="90" spans="1:8" x14ac:dyDescent="0.35">
      <c r="B90" s="24" t="s">
        <v>7</v>
      </c>
      <c r="C90" s="24"/>
      <c r="D90" s="24"/>
      <c r="E90" s="24"/>
      <c r="F90" s="24">
        <f t="shared" si="27"/>
        <v>0</v>
      </c>
      <c r="G90" s="24">
        <f t="shared" si="28"/>
        <v>0</v>
      </c>
      <c r="H90" s="24">
        <f t="shared" si="29"/>
        <v>0</v>
      </c>
    </row>
    <row r="91" spans="1:8" x14ac:dyDescent="0.35">
      <c r="B91" s="24"/>
      <c r="C91" s="24"/>
      <c r="D91" s="24"/>
      <c r="E91" s="25" t="s">
        <v>15</v>
      </c>
      <c r="F91" s="24">
        <f>F86+F87+F88+F89+F90</f>
        <v>0</v>
      </c>
      <c r="G91" s="24">
        <f>G86+G87+G88+G89+G90</f>
        <v>0</v>
      </c>
      <c r="H91" s="24">
        <f>H86+H87+H88+H89+H90</f>
        <v>0</v>
      </c>
    </row>
    <row r="94" spans="1:8" x14ac:dyDescent="0.35">
      <c r="A94" s="20" t="s">
        <v>56</v>
      </c>
    </row>
  </sheetData>
  <sheetProtection sheet="1" objects="1" scenarios="1"/>
  <pageMargins left="0.7" right="0.7" top="0.75" bottom="0.75" header="0.3" footer="0.3"/>
  <pageSetup paperSize="9" orientation="portrait" verticalDpi="0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workbookViewId="0">
      <selection activeCell="E12" sqref="E12"/>
    </sheetView>
  </sheetViews>
  <sheetFormatPr defaultRowHeight="14.5" x14ac:dyDescent="0.35"/>
  <cols>
    <col min="1" max="1" width="17.36328125" customWidth="1"/>
    <col min="2" max="2" width="19.1796875" customWidth="1"/>
    <col min="3" max="3" width="25" customWidth="1"/>
    <col min="4" max="4" width="18.1796875" customWidth="1"/>
    <col min="5" max="5" width="22.1796875" customWidth="1"/>
    <col min="6" max="6" width="8.90625" customWidth="1"/>
    <col min="8" max="8" width="12.81640625" customWidth="1"/>
    <col min="9" max="9" width="9.90625" customWidth="1"/>
  </cols>
  <sheetData>
    <row r="1" spans="1:11" ht="18.5" x14ac:dyDescent="0.45">
      <c r="E1" s="21" t="s">
        <v>17</v>
      </c>
    </row>
    <row r="3" spans="1:11" ht="29.5" thickBot="1" x14ac:dyDescent="0.4">
      <c r="A3" s="5" t="s">
        <v>8</v>
      </c>
      <c r="B3" t="s">
        <v>18</v>
      </c>
      <c r="C3" s="4" t="s">
        <v>19</v>
      </c>
      <c r="D3" t="s">
        <v>20</v>
      </c>
      <c r="E3" s="4" t="s">
        <v>21</v>
      </c>
      <c r="F3" t="s">
        <v>22</v>
      </c>
      <c r="G3" s="4" t="s">
        <v>23</v>
      </c>
      <c r="H3" t="s">
        <v>24</v>
      </c>
      <c r="I3" s="4" t="s">
        <v>25</v>
      </c>
      <c r="J3" t="s">
        <v>26</v>
      </c>
      <c r="K3" s="4" t="s">
        <v>27</v>
      </c>
    </row>
    <row r="4" spans="1:11" x14ac:dyDescent="0.35">
      <c r="A4" s="10" t="s">
        <v>0</v>
      </c>
      <c r="D4" s="4"/>
      <c r="K4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5" spans="1:11" x14ac:dyDescent="0.35">
      <c r="A5" s="8" t="s">
        <v>6</v>
      </c>
      <c r="K5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6" spans="1:11" x14ac:dyDescent="0.35">
      <c r="A6" s="8" t="s">
        <v>1</v>
      </c>
      <c r="K6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7" spans="1:11" x14ac:dyDescent="0.35">
      <c r="A7" s="8" t="s">
        <v>2</v>
      </c>
      <c r="K7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8" spans="1:11" x14ac:dyDescent="0.35">
      <c r="A8" s="9" t="s">
        <v>7</v>
      </c>
      <c r="K8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9" spans="1:11" x14ac:dyDescent="0.35">
      <c r="J9" s="2" t="s">
        <v>57</v>
      </c>
      <c r="K9">
        <f>K4+K5+K6+K7+K8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7"/>
  <sheetViews>
    <sheetView workbookViewId="0">
      <selection activeCell="E7" sqref="E7"/>
    </sheetView>
  </sheetViews>
  <sheetFormatPr defaultRowHeight="14.5" x14ac:dyDescent="0.35"/>
  <cols>
    <col min="2" max="2" width="21.81640625" customWidth="1"/>
    <col min="3" max="3" width="20.08984375" customWidth="1"/>
    <col min="4" max="4" width="17" customWidth="1"/>
    <col min="5" max="5" width="19.08984375" customWidth="1"/>
  </cols>
  <sheetData>
    <row r="1" spans="2:5" ht="18.5" x14ac:dyDescent="0.45">
      <c r="C1" s="21" t="s">
        <v>29</v>
      </c>
    </row>
    <row r="3" spans="2:5" ht="29" x14ac:dyDescent="0.35">
      <c r="B3" t="s">
        <v>3</v>
      </c>
      <c r="C3" t="s">
        <v>36</v>
      </c>
      <c r="D3" s="4" t="s">
        <v>38</v>
      </c>
      <c r="E3" s="4" t="s">
        <v>37</v>
      </c>
    </row>
    <row r="4" spans="2:5" x14ac:dyDescent="0.35">
      <c r="B4" t="s">
        <v>30</v>
      </c>
      <c r="D4" t="s">
        <v>39</v>
      </c>
      <c r="E4" t="s">
        <v>39</v>
      </c>
    </row>
    <row r="5" spans="2:5" x14ac:dyDescent="0.35">
      <c r="B5" t="s">
        <v>31</v>
      </c>
      <c r="D5" t="s">
        <v>39</v>
      </c>
      <c r="E5" t="s">
        <v>39</v>
      </c>
    </row>
    <row r="6" spans="2:5" x14ac:dyDescent="0.35">
      <c r="B6" t="s">
        <v>32</v>
      </c>
      <c r="D6" t="s">
        <v>39</v>
      </c>
      <c r="E6" t="s">
        <v>39</v>
      </c>
    </row>
    <row r="7" spans="2:5" x14ac:dyDescent="0.35">
      <c r="B7" t="s">
        <v>33</v>
      </c>
      <c r="D7">
        <v>4</v>
      </c>
      <c r="E7">
        <f>Lentelė5[[#This Row],[Reikalingos lėšos, Eur]]/Lentelė5[[#This Row],[Nusidėvėjimo terminas, metais]]</f>
        <v>0</v>
      </c>
    </row>
    <row r="8" spans="2:5" x14ac:dyDescent="0.35">
      <c r="B8" t="s">
        <v>34</v>
      </c>
      <c r="D8">
        <v>10</v>
      </c>
      <c r="E8">
        <f>Lentelė5[[#This Row],[Reikalingos lėšos, Eur]]/Lentelė5[[#This Row],[Nusidėvėjimo terminas, metais]]</f>
        <v>0</v>
      </c>
    </row>
    <row r="9" spans="2:5" x14ac:dyDescent="0.35">
      <c r="B9" t="s">
        <v>35</v>
      </c>
      <c r="D9">
        <v>5</v>
      </c>
      <c r="E9">
        <f>Lentelė5[[#This Row],[Reikalingos lėšos, Eur]]/Lentelė5[[#This Row],[Nusidėvėjimo terminas, metais]]</f>
        <v>0</v>
      </c>
    </row>
    <row r="10" spans="2:5" x14ac:dyDescent="0.35">
      <c r="B10" t="s">
        <v>24</v>
      </c>
      <c r="D10">
        <v>10</v>
      </c>
      <c r="E10">
        <f>Lentelė5[[#This Row],[Reikalingos lėšos, Eur]]/Lentelė5[[#This Row],[Nusidėvėjimo terminas, metais]]</f>
        <v>0</v>
      </c>
    </row>
    <row r="11" spans="2:5" x14ac:dyDescent="0.35">
      <c r="B11" t="s">
        <v>26</v>
      </c>
    </row>
    <row r="12" spans="2:5" x14ac:dyDescent="0.35">
      <c r="B12" t="s">
        <v>40</v>
      </c>
      <c r="C12">
        <f>SUM(Lentelė5[Reikalingos lėšos, Eur])</f>
        <v>0</v>
      </c>
    </row>
    <row r="15" spans="2:5" x14ac:dyDescent="0.35">
      <c r="B15" s="1" t="s">
        <v>41</v>
      </c>
    </row>
    <row r="16" spans="2:5" ht="29" x14ac:dyDescent="0.35">
      <c r="B16" t="s">
        <v>42</v>
      </c>
      <c r="C16" s="4" t="s">
        <v>43</v>
      </c>
    </row>
    <row r="17" spans="2:3" x14ac:dyDescent="0.35">
      <c r="B17" s="1" t="s">
        <v>44</v>
      </c>
      <c r="C17" s="1" t="s">
        <v>44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28"/>
  <sheetViews>
    <sheetView topLeftCell="A13" workbookViewId="0">
      <selection activeCell="AI7" sqref="AI7"/>
    </sheetView>
  </sheetViews>
  <sheetFormatPr defaultRowHeight="14.5" x14ac:dyDescent="0.35"/>
  <cols>
    <col min="2" max="2" width="16.54296875" customWidth="1"/>
    <col min="3" max="3" width="21.81640625" customWidth="1"/>
    <col min="4" max="4" width="16.08984375" customWidth="1"/>
    <col min="5" max="5" width="16.81640625" customWidth="1"/>
    <col min="6" max="6" width="16.453125" customWidth="1"/>
    <col min="7" max="7" width="16.08984375" customWidth="1"/>
    <col min="8" max="8" width="9.81640625" customWidth="1"/>
    <col min="9" max="9" width="10.54296875" customWidth="1"/>
    <col min="10" max="10" width="15.54296875" customWidth="1"/>
    <col min="12" max="12" width="17.81640625" customWidth="1"/>
    <col min="13" max="13" width="11.08984375" customWidth="1"/>
    <col min="14" max="14" width="11.36328125" customWidth="1"/>
    <col min="15" max="16" width="14" customWidth="1"/>
    <col min="17" max="17" width="14.36328125" customWidth="1"/>
    <col min="18" max="18" width="10.81640625" customWidth="1"/>
    <col min="19" max="19" width="9.6328125" customWidth="1"/>
    <col min="20" max="20" width="13.6328125" customWidth="1"/>
    <col min="22" max="22" width="13.6328125" customWidth="1"/>
    <col min="23" max="23" width="10" customWidth="1"/>
    <col min="24" max="24" width="10.81640625" customWidth="1"/>
    <col min="25" max="25" width="14.36328125" customWidth="1"/>
    <col min="27" max="27" width="16.453125" customWidth="1"/>
    <col min="28" max="28" width="10" customWidth="1"/>
    <col min="29" max="29" width="11" customWidth="1"/>
    <col min="30" max="30" width="14.1796875" customWidth="1"/>
    <col min="32" max="32" width="17.54296875" customWidth="1"/>
    <col min="33" max="33" width="10.453125" customWidth="1"/>
    <col min="34" max="34" width="10.90625" bestFit="1" customWidth="1"/>
    <col min="35" max="35" width="13.81640625" customWidth="1"/>
    <col min="37" max="37" width="17.08984375" customWidth="1"/>
    <col min="38" max="38" width="10.08984375" customWidth="1"/>
    <col min="39" max="39" width="9.90625" customWidth="1"/>
    <col min="40" max="40" width="13.81640625" customWidth="1"/>
    <col min="42" max="42" width="16.54296875" customWidth="1"/>
    <col min="43" max="43" width="9.81640625" customWidth="1"/>
    <col min="44" max="44" width="9.90625" customWidth="1"/>
    <col min="45" max="45" width="13.90625" customWidth="1"/>
    <col min="47" max="47" width="16.08984375" customWidth="1"/>
    <col min="48" max="48" width="9.81640625" customWidth="1"/>
    <col min="49" max="49" width="10.81640625" customWidth="1"/>
    <col min="50" max="50" width="14.54296875" customWidth="1"/>
  </cols>
  <sheetData>
    <row r="1" spans="2:50" ht="18.5" x14ac:dyDescent="0.45">
      <c r="E1" s="21" t="s">
        <v>45</v>
      </c>
    </row>
    <row r="4" spans="2:50" x14ac:dyDescent="0.35">
      <c r="B4" t="s">
        <v>8</v>
      </c>
      <c r="C4" t="s">
        <v>48</v>
      </c>
      <c r="D4" t="s">
        <v>49</v>
      </c>
      <c r="E4" t="s">
        <v>50</v>
      </c>
      <c r="G4" t="s">
        <v>8</v>
      </c>
      <c r="H4" t="s">
        <v>48</v>
      </c>
      <c r="I4" t="s">
        <v>49</v>
      </c>
      <c r="J4" t="s">
        <v>50</v>
      </c>
      <c r="L4" t="s">
        <v>8</v>
      </c>
      <c r="M4" t="s">
        <v>48</v>
      </c>
      <c r="N4" t="s">
        <v>49</v>
      </c>
      <c r="O4" t="s">
        <v>50</v>
      </c>
      <c r="Q4" t="s">
        <v>8</v>
      </c>
      <c r="R4" t="s">
        <v>48</v>
      </c>
      <c r="S4" t="s">
        <v>49</v>
      </c>
      <c r="T4" t="s">
        <v>50</v>
      </c>
      <c r="V4" t="s">
        <v>8</v>
      </c>
      <c r="W4" t="s">
        <v>48</v>
      </c>
      <c r="X4" t="s">
        <v>49</v>
      </c>
      <c r="Y4" t="s">
        <v>50</v>
      </c>
      <c r="AA4" t="s">
        <v>8</v>
      </c>
      <c r="AB4" t="s">
        <v>48</v>
      </c>
      <c r="AC4" t="s">
        <v>49</v>
      </c>
      <c r="AD4" t="s">
        <v>50</v>
      </c>
      <c r="AF4" t="s">
        <v>8</v>
      </c>
      <c r="AG4" t="s">
        <v>48</v>
      </c>
      <c r="AH4" t="s">
        <v>49</v>
      </c>
      <c r="AI4" t="s">
        <v>50</v>
      </c>
      <c r="AK4" t="s">
        <v>8</v>
      </c>
      <c r="AL4" t="s">
        <v>48</v>
      </c>
      <c r="AM4" t="s">
        <v>49</v>
      </c>
      <c r="AN4" t="s">
        <v>50</v>
      </c>
      <c r="AP4" t="s">
        <v>8</v>
      </c>
      <c r="AQ4" t="s">
        <v>48</v>
      </c>
      <c r="AR4" t="s">
        <v>49</v>
      </c>
      <c r="AS4" t="s">
        <v>50</v>
      </c>
      <c r="AU4" t="s">
        <v>8</v>
      </c>
      <c r="AV4" t="s">
        <v>48</v>
      </c>
      <c r="AW4" t="s">
        <v>49</v>
      </c>
      <c r="AX4" t="s">
        <v>50</v>
      </c>
    </row>
    <row r="5" spans="2:50" x14ac:dyDescent="0.35">
      <c r="B5" t="s">
        <v>0</v>
      </c>
      <c r="C5">
        <f>Lentelė1[[#This Row],[Pajamos, Eur]]</f>
        <v>0</v>
      </c>
      <c r="D5">
        <f>Lentelė1[[#This Row],[Savikaina, Eur]]</f>
        <v>0</v>
      </c>
      <c r="E5">
        <f>Lentelė1[[#This Row],[Pelnas, Eur]]</f>
        <v>0</v>
      </c>
      <c r="G5" t="s">
        <v>0</v>
      </c>
      <c r="H5">
        <f>Prognozė!F14</f>
        <v>0</v>
      </c>
      <c r="I5">
        <f>Prognozė!G14</f>
        <v>0</v>
      </c>
      <c r="J5">
        <f>Prognozė!H14</f>
        <v>0</v>
      </c>
      <c r="L5" t="s">
        <v>0</v>
      </c>
      <c r="M5">
        <f>Prognozė!F23</f>
        <v>0</v>
      </c>
      <c r="N5">
        <f>Prognozė!G23</f>
        <v>0</v>
      </c>
      <c r="O5">
        <f>Prognozė!H23</f>
        <v>0</v>
      </c>
      <c r="Q5" t="s">
        <v>0</v>
      </c>
      <c r="R5">
        <f>Prognozė!F32</f>
        <v>0</v>
      </c>
      <c r="S5">
        <f>Prognozė!G32</f>
        <v>0</v>
      </c>
      <c r="T5">
        <f>Prognozė!H32</f>
        <v>0</v>
      </c>
      <c r="V5" t="s">
        <v>0</v>
      </c>
      <c r="W5">
        <f>Prognozė!F41</f>
        <v>0</v>
      </c>
      <c r="X5">
        <f>Prognozė!G41</f>
        <v>0</v>
      </c>
      <c r="Y5">
        <f>Prognozė!H41</f>
        <v>0</v>
      </c>
      <c r="AA5" t="s">
        <v>0</v>
      </c>
      <c r="AB5">
        <f>Prognozė!F50</f>
        <v>0</v>
      </c>
      <c r="AC5">
        <f>Prognozė!G50</f>
        <v>0</v>
      </c>
      <c r="AD5">
        <f>Prognozė!H50</f>
        <v>0</v>
      </c>
      <c r="AF5" t="s">
        <v>0</v>
      </c>
      <c r="AG5">
        <f>Prognozė!F59</f>
        <v>0</v>
      </c>
      <c r="AH5">
        <f>Prognozė!G59</f>
        <v>0</v>
      </c>
      <c r="AI5">
        <f>Prognozė!H59</f>
        <v>0</v>
      </c>
      <c r="AK5" t="s">
        <v>0</v>
      </c>
      <c r="AL5">
        <f>Prognozė!F68</f>
        <v>0</v>
      </c>
      <c r="AM5">
        <f>Prognozė!G68</f>
        <v>0</v>
      </c>
      <c r="AN5">
        <f>Prognozė!H68</f>
        <v>0</v>
      </c>
      <c r="AP5" t="s">
        <v>0</v>
      </c>
      <c r="AQ5">
        <f>Prognozė!F77</f>
        <v>0</v>
      </c>
      <c r="AR5">
        <f>Prognozė!G77</f>
        <v>0</v>
      </c>
      <c r="AS5">
        <f>Prognozė!H77</f>
        <v>0</v>
      </c>
      <c r="AU5" t="s">
        <v>0</v>
      </c>
      <c r="AV5">
        <f>Prognozė!F86</f>
        <v>0</v>
      </c>
      <c r="AW5">
        <f>Prognozė!G86</f>
        <v>0</v>
      </c>
      <c r="AX5">
        <f>Prognozė!H86</f>
        <v>0</v>
      </c>
    </row>
    <row r="6" spans="2:50" x14ac:dyDescent="0.35">
      <c r="B6" t="s">
        <v>46</v>
      </c>
      <c r="C6">
        <f>Lentelė1[[#This Row],[Pajamos, Eur]]</f>
        <v>0</v>
      </c>
      <c r="D6">
        <f>Lentelė1[[#This Row],[Savikaina, Eur]]</f>
        <v>0</v>
      </c>
      <c r="E6">
        <f>Lentelė1[[#This Row],[Pelnas, Eur]]</f>
        <v>0</v>
      </c>
      <c r="G6" t="s">
        <v>46</v>
      </c>
      <c r="H6">
        <f>Prognozė!F15</f>
        <v>0</v>
      </c>
      <c r="I6">
        <f>Prognozė!G15</f>
        <v>0</v>
      </c>
      <c r="J6">
        <f>Prognozė!H15</f>
        <v>0</v>
      </c>
      <c r="L6" t="s">
        <v>46</v>
      </c>
      <c r="M6">
        <f>Prognozė!F24</f>
        <v>0</v>
      </c>
      <c r="N6">
        <f>Prognozė!G24</f>
        <v>0</v>
      </c>
      <c r="O6">
        <f>Prognozė!H24</f>
        <v>0</v>
      </c>
      <c r="Q6" t="s">
        <v>46</v>
      </c>
      <c r="R6">
        <f>Prognozė!F33</f>
        <v>0</v>
      </c>
      <c r="S6">
        <f>Prognozė!G33</f>
        <v>0</v>
      </c>
      <c r="T6">
        <f>Prognozė!H33</f>
        <v>0</v>
      </c>
      <c r="V6" t="s">
        <v>46</v>
      </c>
      <c r="W6">
        <f>Prognozė!F42</f>
        <v>0</v>
      </c>
      <c r="X6">
        <f>Prognozė!G42</f>
        <v>0</v>
      </c>
      <c r="Y6">
        <f>Prognozė!H42</f>
        <v>0</v>
      </c>
      <c r="AA6" t="s">
        <v>46</v>
      </c>
      <c r="AB6">
        <f>Prognozė!F51</f>
        <v>0</v>
      </c>
      <c r="AC6">
        <f>Prognozė!G51</f>
        <v>0</v>
      </c>
      <c r="AD6">
        <f>Prognozė!H51</f>
        <v>0</v>
      </c>
      <c r="AF6" t="s">
        <v>46</v>
      </c>
      <c r="AG6">
        <f>Prognozė!F60</f>
        <v>0</v>
      </c>
      <c r="AH6">
        <f>Prognozė!G60</f>
        <v>0</v>
      </c>
      <c r="AI6">
        <f>Prognozė!H60</f>
        <v>0</v>
      </c>
      <c r="AK6" t="s">
        <v>46</v>
      </c>
      <c r="AL6">
        <f>Prognozė!F69</f>
        <v>0</v>
      </c>
      <c r="AM6">
        <f>Prognozė!G69</f>
        <v>0</v>
      </c>
      <c r="AN6">
        <f>Prognozė!H69</f>
        <v>0</v>
      </c>
      <c r="AP6" t="s">
        <v>46</v>
      </c>
      <c r="AQ6">
        <f>Prognozė!F78</f>
        <v>0</v>
      </c>
      <c r="AR6">
        <f>Lentelė1[[#This Row],[Savikaina, Eur]]</f>
        <v>0</v>
      </c>
      <c r="AS6">
        <f>Prognozė!H78</f>
        <v>0</v>
      </c>
      <c r="AU6" t="s">
        <v>46</v>
      </c>
      <c r="AV6">
        <f>Prognozė!F87</f>
        <v>0</v>
      </c>
      <c r="AW6">
        <f>Prognozė!G87</f>
        <v>0</v>
      </c>
      <c r="AX6">
        <f>Prognozė!H87</f>
        <v>0</v>
      </c>
    </row>
    <row r="7" spans="2:50" x14ac:dyDescent="0.35">
      <c r="B7" t="s">
        <v>47</v>
      </c>
      <c r="C7">
        <f>Lentelė1[[#This Row],[Pajamos, Eur]]</f>
        <v>0</v>
      </c>
      <c r="D7">
        <f>Lentelė1[[#This Row],[Savikaina, Eur]]</f>
        <v>0</v>
      </c>
      <c r="E7">
        <f>Lentelė1[[#This Row],[Pelnas, Eur]]</f>
        <v>0</v>
      </c>
      <c r="G7" t="s">
        <v>47</v>
      </c>
      <c r="H7">
        <f>Prognozė!F16</f>
        <v>0</v>
      </c>
      <c r="I7">
        <f>Prognozė!G17</f>
        <v>0</v>
      </c>
      <c r="J7">
        <f>Prognozė!H16</f>
        <v>0</v>
      </c>
      <c r="L7" t="s">
        <v>47</v>
      </c>
      <c r="M7">
        <f>Prognozė!F25</f>
        <v>0</v>
      </c>
      <c r="N7">
        <f>Prognozė!G25</f>
        <v>0</v>
      </c>
      <c r="O7">
        <f>Prognozė!H25</f>
        <v>0</v>
      </c>
      <c r="Q7" t="s">
        <v>47</v>
      </c>
      <c r="R7">
        <f>Prognozė!F34</f>
        <v>0</v>
      </c>
      <c r="S7">
        <f>Prognozė!G34</f>
        <v>0</v>
      </c>
      <c r="T7">
        <f>Prognozė!H34</f>
        <v>0</v>
      </c>
      <c r="V7" t="s">
        <v>47</v>
      </c>
      <c r="W7">
        <f>Prognozė!F43</f>
        <v>0</v>
      </c>
      <c r="X7">
        <f>Prognozė!G43</f>
        <v>0</v>
      </c>
      <c r="Y7">
        <f>Prognozė!H43</f>
        <v>0</v>
      </c>
      <c r="AA7" t="s">
        <v>47</v>
      </c>
      <c r="AB7">
        <f>Prognozė!F52</f>
        <v>0</v>
      </c>
      <c r="AC7">
        <f>Prognozė!G52</f>
        <v>0</v>
      </c>
      <c r="AD7">
        <f>Prognozė!H52</f>
        <v>0</v>
      </c>
      <c r="AF7" t="s">
        <v>47</v>
      </c>
      <c r="AG7">
        <f>Prognozė!F61</f>
        <v>0</v>
      </c>
      <c r="AH7">
        <f>Prognozė!G61</f>
        <v>0</v>
      </c>
      <c r="AI7">
        <f>Prognozė!H61</f>
        <v>0</v>
      </c>
      <c r="AK7" t="s">
        <v>47</v>
      </c>
      <c r="AL7">
        <f>Prognozė!F70</f>
        <v>0</v>
      </c>
      <c r="AM7">
        <f>Prognozė!G70</f>
        <v>0</v>
      </c>
      <c r="AN7">
        <f>Prognozė!H70</f>
        <v>0</v>
      </c>
      <c r="AP7" t="s">
        <v>47</v>
      </c>
      <c r="AQ7">
        <f>Prognozė!F79</f>
        <v>0</v>
      </c>
      <c r="AR7">
        <f>Lentelė1[[#This Row],[Savikaina, Eur]]</f>
        <v>0</v>
      </c>
      <c r="AS7">
        <f>Prognozė!H79</f>
        <v>0</v>
      </c>
      <c r="AU7" t="s">
        <v>47</v>
      </c>
      <c r="AV7">
        <f>Prognozė!F88</f>
        <v>0</v>
      </c>
      <c r="AW7">
        <f>Prognozė!G88</f>
        <v>0</v>
      </c>
      <c r="AX7">
        <f>Prognozė!H88</f>
        <v>0</v>
      </c>
    </row>
    <row r="8" spans="2:50" x14ac:dyDescent="0.35">
      <c r="B8" t="s">
        <v>2</v>
      </c>
      <c r="C8">
        <f>Lentelė1[[#This Row],[Pajamos, Eur]]</f>
        <v>0</v>
      </c>
      <c r="D8">
        <f>Lentelė1[[#This Row],[Savikaina, Eur]]</f>
        <v>0</v>
      </c>
      <c r="E8">
        <f>Lentelė1[[#This Row],[Pelnas, Eur]]</f>
        <v>0</v>
      </c>
      <c r="G8" t="s">
        <v>2</v>
      </c>
      <c r="H8">
        <f>Prognozė!F17</f>
        <v>0</v>
      </c>
      <c r="I8">
        <f>Lentelė1[[#This Row],[Savikaina, Eur]]</f>
        <v>0</v>
      </c>
      <c r="J8">
        <f>Prognozė!H17</f>
        <v>0</v>
      </c>
      <c r="L8" t="s">
        <v>2</v>
      </c>
      <c r="M8">
        <f>Prognozė!F26</f>
        <v>0</v>
      </c>
      <c r="N8">
        <f>Prognozė!G26</f>
        <v>0</v>
      </c>
      <c r="O8">
        <f>Prognozė!H26</f>
        <v>0</v>
      </c>
      <c r="Q8" t="s">
        <v>2</v>
      </c>
      <c r="R8">
        <f>Prognozė!F35</f>
        <v>0</v>
      </c>
      <c r="S8">
        <f>Prognozė!G35</f>
        <v>0</v>
      </c>
      <c r="T8">
        <f>Prognozė!H35</f>
        <v>0</v>
      </c>
      <c r="V8" t="s">
        <v>2</v>
      </c>
      <c r="W8">
        <f>Prognozė!F44</f>
        <v>0</v>
      </c>
      <c r="X8">
        <f>Prognozė!G44</f>
        <v>0</v>
      </c>
      <c r="Y8">
        <f>Prognozė!H44</f>
        <v>0</v>
      </c>
      <c r="AA8" t="s">
        <v>2</v>
      </c>
      <c r="AB8">
        <f>Prognozė!F53</f>
        <v>0</v>
      </c>
      <c r="AC8">
        <f>Prognozė!G53</f>
        <v>0</v>
      </c>
      <c r="AD8">
        <f>Prognozė!H53</f>
        <v>0</v>
      </c>
      <c r="AF8" t="s">
        <v>2</v>
      </c>
      <c r="AG8">
        <f>Prognozė!F62</f>
        <v>0</v>
      </c>
      <c r="AH8">
        <f>Prognozė!G62</f>
        <v>0</v>
      </c>
      <c r="AI8">
        <f>Prognozė!H62</f>
        <v>0</v>
      </c>
      <c r="AK8" t="s">
        <v>2</v>
      </c>
      <c r="AL8">
        <f>Prognozė!F71</f>
        <v>0</v>
      </c>
      <c r="AM8">
        <f>Prognozė!G71</f>
        <v>0</v>
      </c>
      <c r="AN8">
        <f>Prognozė!H71</f>
        <v>0</v>
      </c>
      <c r="AP8" t="s">
        <v>2</v>
      </c>
      <c r="AQ8">
        <f>Prognozė!F80</f>
        <v>0</v>
      </c>
      <c r="AR8">
        <f>Lentelė1[[#This Row],[Savikaina, Eur]]</f>
        <v>0</v>
      </c>
      <c r="AS8">
        <f>Prognozė!H80</f>
        <v>0</v>
      </c>
      <c r="AU8" t="s">
        <v>2</v>
      </c>
      <c r="AV8">
        <f>Prognozė!F89</f>
        <v>0</v>
      </c>
      <c r="AW8">
        <f>Prognozė!G89</f>
        <v>0</v>
      </c>
      <c r="AX8">
        <f>Prognozė!H89</f>
        <v>0</v>
      </c>
    </row>
    <row r="9" spans="2:50" x14ac:dyDescent="0.35">
      <c r="B9" t="s">
        <v>7</v>
      </c>
      <c r="C9">
        <f>Lentelė1[[#This Row],[Pajamos, Eur]]</f>
        <v>0</v>
      </c>
      <c r="D9">
        <f>Lentelė1[[#This Row],[Savikaina, Eur]]</f>
        <v>0</v>
      </c>
      <c r="E9">
        <f>Lentelė1[[#This Row],[Pelnas, Eur]]</f>
        <v>0</v>
      </c>
      <c r="G9" t="s">
        <v>7</v>
      </c>
      <c r="H9">
        <f>Prognozė!F18</f>
        <v>0</v>
      </c>
      <c r="I9">
        <f>Prognozė!G18</f>
        <v>0</v>
      </c>
      <c r="J9">
        <f>Prognozė!H18</f>
        <v>0</v>
      </c>
      <c r="L9" t="s">
        <v>7</v>
      </c>
      <c r="M9">
        <f>Prognozė!F27</f>
        <v>0</v>
      </c>
      <c r="N9">
        <f>Prognozė!G27</f>
        <v>0</v>
      </c>
      <c r="O9">
        <f>Prognozė!H27</f>
        <v>0</v>
      </c>
      <c r="Q9" t="s">
        <v>7</v>
      </c>
      <c r="R9">
        <f>Prognozė!F36</f>
        <v>0</v>
      </c>
      <c r="S9">
        <f>Prognozė!G36</f>
        <v>0</v>
      </c>
      <c r="T9">
        <f>Prognozė!H36</f>
        <v>0</v>
      </c>
      <c r="V9" t="s">
        <v>7</v>
      </c>
      <c r="W9">
        <f>Prognozė!F45</f>
        <v>0</v>
      </c>
      <c r="X9">
        <f>Prognozė!G45</f>
        <v>0</v>
      </c>
      <c r="Y9">
        <f>Prognozė!H45</f>
        <v>0</v>
      </c>
      <c r="AA9" t="s">
        <v>7</v>
      </c>
      <c r="AB9">
        <f>Prognozė!F54</f>
        <v>0</v>
      </c>
      <c r="AC9">
        <f>Prognozė!G54</f>
        <v>0</v>
      </c>
      <c r="AD9">
        <f>Prognozė!H54</f>
        <v>0</v>
      </c>
      <c r="AF9" t="s">
        <v>7</v>
      </c>
      <c r="AG9">
        <f>Prognozė!F63</f>
        <v>0</v>
      </c>
      <c r="AH9">
        <f>Prognozė!G63</f>
        <v>0</v>
      </c>
      <c r="AI9">
        <f>Prognozė!H63</f>
        <v>0</v>
      </c>
      <c r="AK9" t="s">
        <v>7</v>
      </c>
      <c r="AL9">
        <f>Prognozė!F72</f>
        <v>0</v>
      </c>
      <c r="AM9">
        <f>Prognozė!G72</f>
        <v>0</v>
      </c>
      <c r="AN9">
        <f>Prognozė!H72</f>
        <v>0</v>
      </c>
      <c r="AP9" t="s">
        <v>7</v>
      </c>
      <c r="AQ9">
        <f>Prognozė!F81</f>
        <v>0</v>
      </c>
      <c r="AR9">
        <f>Lentelė1[[#This Row],[Savikaina, Eur]]</f>
        <v>0</v>
      </c>
      <c r="AS9">
        <f>Prognozė!H81</f>
        <v>0</v>
      </c>
      <c r="AU9" t="s">
        <v>7</v>
      </c>
      <c r="AV9">
        <f>Prognozė!F90</f>
        <v>0</v>
      </c>
      <c r="AW9">
        <f>Prognozė!G90</f>
        <v>0</v>
      </c>
      <c r="AX9">
        <f>Prognozė!H90</f>
        <v>0</v>
      </c>
    </row>
    <row r="10" spans="2:50" x14ac:dyDescent="0.35">
      <c r="D10" s="18" t="s">
        <v>52</v>
      </c>
      <c r="E10" s="19">
        <f>SUM(E5:E9)</f>
        <v>0</v>
      </c>
      <c r="I10" s="2" t="s">
        <v>52</v>
      </c>
      <c r="J10">
        <f>SUM(J5:J9)</f>
        <v>0</v>
      </c>
      <c r="N10" s="2" t="s">
        <v>52</v>
      </c>
      <c r="O10">
        <f>SUM(O5:O9)</f>
        <v>0</v>
      </c>
      <c r="S10" s="2" t="s">
        <v>52</v>
      </c>
      <c r="T10">
        <f>SUM(T5:T9)</f>
        <v>0</v>
      </c>
      <c r="X10" s="2" t="s">
        <v>52</v>
      </c>
      <c r="Y10">
        <f>SUM(Y5:Y9)</f>
        <v>0</v>
      </c>
      <c r="AC10" s="2" t="s">
        <v>52</v>
      </c>
      <c r="AD10">
        <f>SUM(AD5:AD9)</f>
        <v>0</v>
      </c>
      <c r="AH10" s="2" t="s">
        <v>52</v>
      </c>
      <c r="AI10">
        <f>SUM(AI5:AI9)</f>
        <v>0</v>
      </c>
      <c r="AM10" s="2" t="s">
        <v>52</v>
      </c>
      <c r="AN10">
        <f>SUM(AN5:AN9)</f>
        <v>0</v>
      </c>
      <c r="AR10" s="2" t="s">
        <v>52</v>
      </c>
      <c r="AS10">
        <f>SUM(AS5:AS9)</f>
        <v>0</v>
      </c>
      <c r="AW10" s="2" t="s">
        <v>52</v>
      </c>
      <c r="AX10">
        <f>SUM(AX5:AX9)</f>
        <v>0</v>
      </c>
    </row>
    <row r="12" spans="2:50" ht="15" thickBot="1" x14ac:dyDescent="0.4">
      <c r="B12" s="12" t="s">
        <v>8</v>
      </c>
      <c r="C12" s="13" t="s">
        <v>17</v>
      </c>
      <c r="D12" s="14" t="s">
        <v>4</v>
      </c>
    </row>
    <row r="13" spans="2:50" x14ac:dyDescent="0.35">
      <c r="B13" s="6" t="s">
        <v>0</v>
      </c>
      <c r="C13" s="3">
        <f>'Veiklos sąnaudos'!K4</f>
        <v>0</v>
      </c>
      <c r="D13" s="11">
        <f>'Pradinės investicijos'!E7+'Pradinės investicijos'!E8+'Pradinės investicijos'!E9+'Pradinės investicijos'!E10+'Pradinės investicijos'!E11</f>
        <v>0</v>
      </c>
    </row>
    <row r="14" spans="2:50" x14ac:dyDescent="0.35">
      <c r="B14" s="7" t="s">
        <v>46</v>
      </c>
      <c r="C14" s="3">
        <f>'Veiklos sąnaudos'!K5</f>
        <v>0</v>
      </c>
      <c r="D14" s="11">
        <f>'Pradinės investicijos'!E8+'Pradinės investicijos'!E9+'Pradinės investicijos'!E10+'Pradinės investicijos'!E11+'Pradinės investicijos'!E12</f>
        <v>0</v>
      </c>
    </row>
    <row r="15" spans="2:50" x14ac:dyDescent="0.35">
      <c r="B15" s="6" t="s">
        <v>47</v>
      </c>
      <c r="C15" s="3">
        <f>'Veiklos sąnaudos'!K6</f>
        <v>0</v>
      </c>
      <c r="D15" s="11">
        <f>'Pradinės investicijos'!E9+'Pradinės investicijos'!E10+'Pradinės investicijos'!E11+'Pradinės investicijos'!E12+'Pradinės investicijos'!E13</f>
        <v>0</v>
      </c>
    </row>
    <row r="16" spans="2:50" x14ac:dyDescent="0.35">
      <c r="B16" s="7" t="s">
        <v>2</v>
      </c>
      <c r="C16" s="3">
        <f>'Veiklos sąnaudos'!K7</f>
        <v>0</v>
      </c>
      <c r="D16" s="11">
        <f>'Pradinės investicijos'!E10+'Pradinės investicijos'!E11+'Pradinės investicijos'!E12+'Pradinės investicijos'!E13+'Pradinės investicijos'!E14</f>
        <v>0</v>
      </c>
    </row>
    <row r="17" spans="1:4" x14ac:dyDescent="0.35">
      <c r="B17" s="15" t="s">
        <v>7</v>
      </c>
      <c r="C17" s="16">
        <f>'Veiklos sąnaudos'!K8</f>
        <v>0</v>
      </c>
      <c r="D17" s="17">
        <f>'Pradinės investicijos'!E11+'Pradinės investicijos'!E12+'Pradinės investicijos'!E13+'Pradinės investicijos'!E14+'Pradinės investicijos'!E15</f>
        <v>0</v>
      </c>
    </row>
    <row r="18" spans="1:4" x14ac:dyDescent="0.35">
      <c r="C18" s="18" t="s">
        <v>53</v>
      </c>
      <c r="D18" s="19">
        <f>SUM(Lentelė9[Veiklos sąnaudos])+SUM(Lentelė9[Nusidėvėjimas])</f>
        <v>0</v>
      </c>
    </row>
    <row r="20" spans="1:4" ht="15" thickBot="1" x14ac:dyDescent="0.4">
      <c r="B20" s="12" t="s">
        <v>8</v>
      </c>
      <c r="C20" s="14" t="s">
        <v>51</v>
      </c>
    </row>
    <row r="21" spans="1:4" x14ac:dyDescent="0.35">
      <c r="B21" s="6" t="s">
        <v>0</v>
      </c>
      <c r="C21" s="11">
        <f t="shared" ref="C21:C25" si="0">E5+J5+O5+T5+Y5+AD5+AI5+AN5+AS5+AX5-C13-D13</f>
        <v>0</v>
      </c>
    </row>
    <row r="22" spans="1:4" x14ac:dyDescent="0.35">
      <c r="B22" s="7" t="s">
        <v>46</v>
      </c>
      <c r="C22" s="11">
        <f t="shared" si="0"/>
        <v>0</v>
      </c>
    </row>
    <row r="23" spans="1:4" x14ac:dyDescent="0.35">
      <c r="B23" s="6" t="s">
        <v>47</v>
      </c>
      <c r="C23" s="11">
        <f t="shared" si="0"/>
        <v>0</v>
      </c>
    </row>
    <row r="24" spans="1:4" x14ac:dyDescent="0.35">
      <c r="B24" s="7" t="s">
        <v>2</v>
      </c>
      <c r="C24" s="11">
        <f t="shared" si="0"/>
        <v>0</v>
      </c>
    </row>
    <row r="25" spans="1:4" x14ac:dyDescent="0.35">
      <c r="B25" s="15" t="s">
        <v>7</v>
      </c>
      <c r="C25" s="17">
        <f t="shared" si="0"/>
        <v>0</v>
      </c>
    </row>
    <row r="26" spans="1:4" x14ac:dyDescent="0.35">
      <c r="B26" s="18" t="s">
        <v>28</v>
      </c>
      <c r="C26" s="19">
        <f>SUM(Lentelė10[Veiklos pelnas (nuostolis)])</f>
        <v>0</v>
      </c>
    </row>
    <row r="28" spans="1:4" x14ac:dyDescent="0.35">
      <c r="A28" s="20" t="s">
        <v>54</v>
      </c>
    </row>
  </sheetData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Titulinis</vt:lpstr>
      <vt:lpstr>Prognozė</vt:lpstr>
      <vt:lpstr>Veiklos sąnaudos</vt:lpstr>
      <vt:lpstr>Pradinės investicijos</vt:lpstr>
      <vt:lpstr>Pelnas (nuostolis)</vt:lpstr>
    </vt:vector>
  </TitlesOfParts>
  <Company>IRD prie VRM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Barčienė</dc:creator>
  <cp:lastModifiedBy>Indrė Barčienė</cp:lastModifiedBy>
  <dcterms:created xsi:type="dcterms:W3CDTF">2023-03-28T06:55:58Z</dcterms:created>
  <dcterms:modified xsi:type="dcterms:W3CDTF">2023-11-24T07:14:02Z</dcterms:modified>
</cp:coreProperties>
</file>