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495247FE-9F0A-4D08-8FF4-C55E34E8F485}" xr6:coauthVersionLast="47" xr6:coauthVersionMax="47" xr10:uidLastSave="{00000000-0000-0000-0000-000000000000}"/>
  <bookViews>
    <workbookView xWindow="32025" yWindow="-4170" windowWidth="28800" windowHeight="11295" xr2:uid="{00000000-000D-0000-FFFF-FFFF00000000}"/>
  </bookViews>
  <sheets>
    <sheet name="ŠMSM" sheetId="32" r:id="rId1"/>
    <sheet name="SM" sheetId="29" r:id="rId2"/>
    <sheet name="AM" sheetId="31" r:id="rId3"/>
    <sheet name="VRM" sheetId="30" r:id="rId4"/>
    <sheet name="SADM" sheetId="27" r:id="rId5"/>
    <sheet name="SAM" sheetId="21" r:id="rId6"/>
    <sheet name="JUNGTINIAI" sheetId="7" r:id="rId7"/>
  </sheets>
  <definedNames>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78" i="32" l="1"/>
  <c r="U78" i="32"/>
  <c r="T78" i="32"/>
  <c r="AE73" i="32"/>
  <c r="AE70" i="32"/>
  <c r="U70" i="32"/>
  <c r="T70" i="32"/>
  <c r="AE67" i="32"/>
  <c r="U67" i="32"/>
  <c r="T67" i="32" s="1"/>
  <c r="AE64" i="32"/>
  <c r="U64" i="32"/>
  <c r="AE61" i="32"/>
  <c r="T61" i="32"/>
  <c r="V55" i="32"/>
  <c r="U55" i="32" s="1"/>
  <c r="V51" i="32"/>
  <c r="U51" i="32" s="1"/>
  <c r="AE51" i="32" s="1"/>
  <c r="U46" i="32"/>
  <c r="AE46" i="32" s="1"/>
  <c r="U40" i="32"/>
  <c r="AE40" i="32" s="1"/>
  <c r="AE34" i="32"/>
  <c r="U34" i="32"/>
  <c r="AE29" i="32"/>
  <c r="U29" i="32"/>
  <c r="T24" i="32" s="1"/>
  <c r="AE18" i="32"/>
  <c r="U18" i="32"/>
  <c r="V12" i="32"/>
  <c r="U12" i="32" s="1"/>
  <c r="AE12" i="32" s="1"/>
  <c r="AE9" i="32"/>
  <c r="U9" i="32"/>
  <c r="U7" i="32"/>
  <c r="T55" i="32" l="1"/>
  <c r="AE55" i="32"/>
  <c r="T7" i="32"/>
  <c r="T46" i="32"/>
  <c r="AE7" i="32"/>
  <c r="T48" i="31"/>
  <c r="AE161" i="30"/>
  <c r="V161" i="30"/>
  <c r="U158" i="30"/>
  <c r="AE158" i="30" s="1"/>
  <c r="AE155" i="30"/>
  <c r="V155" i="30"/>
  <c r="AE152" i="30"/>
  <c r="V152" i="30"/>
  <c r="AE150" i="30"/>
  <c r="V150" i="30"/>
  <c r="T150" i="30"/>
  <c r="AE146" i="30"/>
  <c r="V146" i="30"/>
  <c r="T146" i="30"/>
  <c r="AE143" i="30"/>
  <c r="V143" i="30"/>
  <c r="U143" i="30"/>
  <c r="AE140" i="30"/>
  <c r="V140" i="30"/>
  <c r="U140" i="30"/>
  <c r="AE137" i="30"/>
  <c r="V137" i="30"/>
  <c r="U137" i="30"/>
  <c r="AE134" i="30"/>
  <c r="V134" i="30"/>
  <c r="U134" i="30"/>
  <c r="AE131" i="30"/>
  <c r="V131" i="30"/>
  <c r="U131" i="30"/>
  <c r="AE128" i="30"/>
  <c r="V128" i="30"/>
  <c r="U128" i="30"/>
  <c r="AE119" i="30"/>
  <c r="V119" i="30"/>
  <c r="U119" i="30"/>
  <c r="AE116" i="30"/>
  <c r="V116" i="30"/>
  <c r="U116" i="30"/>
  <c r="AE113" i="30"/>
  <c r="V113" i="30"/>
  <c r="T113" i="30"/>
  <c r="AE110" i="30"/>
  <c r="V110" i="30"/>
  <c r="T110" i="30"/>
  <c r="AE107" i="30"/>
  <c r="V107" i="30"/>
  <c r="U107" i="30"/>
  <c r="AE104" i="30"/>
  <c r="V104" i="30"/>
  <c r="U104" i="30"/>
  <c r="AE101" i="30"/>
  <c r="V101" i="30"/>
  <c r="U101" i="30"/>
  <c r="AE98" i="30"/>
  <c r="V98" i="30"/>
  <c r="U98" i="30"/>
  <c r="AE93" i="30"/>
  <c r="V93" i="30"/>
  <c r="U93" i="30"/>
  <c r="AE90" i="30"/>
  <c r="V90" i="30"/>
  <c r="AE87" i="30"/>
  <c r="V87" i="30"/>
  <c r="T87" i="30"/>
  <c r="V84" i="30"/>
  <c r="AE84" i="30" s="1"/>
  <c r="AE79" i="30"/>
  <c r="V79" i="30"/>
  <c r="AE75" i="30"/>
  <c r="V75" i="30"/>
  <c r="T75" i="30"/>
  <c r="V72" i="30"/>
  <c r="AE72" i="30" s="1"/>
  <c r="AE69" i="30"/>
  <c r="V69" i="30"/>
  <c r="T69" i="30"/>
  <c r="AE66" i="30"/>
  <c r="V66" i="30"/>
  <c r="V63" i="30"/>
  <c r="AE63" i="30" s="1"/>
  <c r="AE59" i="30"/>
  <c r="V59" i="30"/>
  <c r="T59" i="30"/>
  <c r="AE57" i="30"/>
  <c r="V57" i="30"/>
  <c r="U57" i="30"/>
  <c r="V54" i="30"/>
  <c r="AE54" i="30" s="1"/>
  <c r="T54" i="30"/>
  <c r="AE51" i="30"/>
  <c r="V51" i="30"/>
  <c r="T51" i="30"/>
  <c r="AE49" i="30"/>
  <c r="V49" i="30"/>
  <c r="U49" i="30"/>
  <c r="AE46" i="30"/>
  <c r="V46" i="30"/>
  <c r="T46" i="30"/>
  <c r="AE43" i="30"/>
  <c r="V43" i="30"/>
  <c r="T43" i="30"/>
  <c r="AE38" i="30"/>
  <c r="V38" i="30"/>
  <c r="U38" i="30"/>
  <c r="AE35" i="30"/>
  <c r="V35" i="30"/>
  <c r="AE32" i="30"/>
  <c r="V32" i="30"/>
  <c r="T32" i="30"/>
  <c r="AE29" i="30"/>
  <c r="V29" i="30"/>
  <c r="AE24" i="30"/>
  <c r="V24" i="30"/>
  <c r="T24" i="30"/>
  <c r="AE21" i="30"/>
  <c r="V21" i="30"/>
  <c r="V18" i="30"/>
  <c r="AE18" i="30" s="1"/>
  <c r="T18" i="30"/>
  <c r="AE15" i="30"/>
  <c r="V15" i="30"/>
  <c r="AE12" i="30"/>
  <c r="V12" i="30"/>
  <c r="T12" i="30"/>
  <c r="AE10" i="30"/>
  <c r="V10" i="30"/>
  <c r="U10" i="30"/>
  <c r="AE8" i="30"/>
  <c r="V8" i="30"/>
  <c r="U8" i="30"/>
  <c r="AE6" i="30"/>
  <c r="V6" i="30"/>
  <c r="U6" i="30"/>
  <c r="U64" i="27"/>
  <c r="AE64" i="27" s="1"/>
  <c r="T64" i="27"/>
  <c r="AE62" i="27"/>
  <c r="U62" i="27"/>
  <c r="T62" i="27" s="1"/>
  <c r="U60" i="27"/>
  <c r="AE60" i="27" s="1"/>
  <c r="T60" i="27"/>
  <c r="U58" i="27"/>
  <c r="T58" i="27" s="1"/>
  <c r="AE56" i="27"/>
  <c r="U56" i="27"/>
  <c r="T56" i="27"/>
  <c r="U54" i="27"/>
  <c r="AE54" i="27" s="1"/>
  <c r="T54" i="27"/>
  <c r="AE52" i="27"/>
  <c r="U52" i="27"/>
  <c r="T52" i="27" s="1"/>
  <c r="U50" i="27"/>
  <c r="AE50" i="27" s="1"/>
  <c r="U48" i="27"/>
  <c r="AE48" i="27" s="1"/>
  <c r="T48" i="27"/>
  <c r="AE46" i="27"/>
  <c r="U46" i="27"/>
  <c r="U44" i="27"/>
  <c r="AE44" i="27" s="1"/>
  <c r="U42" i="27"/>
  <c r="AE42" i="27" s="1"/>
  <c r="U40" i="27"/>
  <c r="AE40" i="27" s="1"/>
  <c r="AE38" i="27"/>
  <c r="U38" i="27"/>
  <c r="U36" i="27"/>
  <c r="AE36" i="27" s="1"/>
  <c r="U34" i="27"/>
  <c r="AE34" i="27" s="1"/>
  <c r="T34" i="27"/>
  <c r="AE32" i="27"/>
  <c r="U32" i="27"/>
  <c r="T32" i="27" s="1"/>
  <c r="AE30" i="27"/>
  <c r="U30" i="27"/>
  <c r="T30" i="27"/>
  <c r="U28" i="27"/>
  <c r="AE28" i="27" s="1"/>
  <c r="AE26" i="27"/>
  <c r="U26" i="27"/>
  <c r="U24" i="27"/>
  <c r="AE24" i="27" s="1"/>
  <c r="U22" i="27"/>
  <c r="AE22" i="27" s="1"/>
  <c r="T22" i="27"/>
  <c r="AE20" i="27"/>
  <c r="U20" i="27"/>
  <c r="U18" i="27"/>
  <c r="AE18" i="27" s="1"/>
  <c r="U16" i="27"/>
  <c r="AE16" i="27" s="1"/>
  <c r="AE14" i="27"/>
  <c r="U14" i="27"/>
  <c r="T14" i="27" s="1"/>
  <c r="U12" i="27"/>
  <c r="AE12" i="27" s="1"/>
  <c r="U10" i="27"/>
  <c r="AE10" i="27" s="1"/>
  <c r="U8" i="27"/>
  <c r="T8" i="27" s="1"/>
  <c r="AE6" i="27"/>
  <c r="U6" i="27"/>
  <c r="T6" i="27"/>
  <c r="V158" i="30" l="1"/>
  <c r="AE58" i="27"/>
  <c r="T18" i="27"/>
  <c r="T24" i="27"/>
  <c r="T36" i="27"/>
  <c r="T50" i="27"/>
  <c r="AE8" i="27"/>
  <c r="AE48" i="21" l="1"/>
  <c r="T48" i="21"/>
  <c r="AE44" i="21"/>
  <c r="AE40" i="21"/>
  <c r="T40" i="21"/>
  <c r="AE36" i="21"/>
  <c r="T36" i="21"/>
  <c r="AE32" i="21"/>
  <c r="AE28" i="21"/>
  <c r="T28" i="21"/>
  <c r="AE26" i="21"/>
  <c r="U26" i="21"/>
  <c r="AE22" i="21"/>
  <c r="U22" i="21"/>
  <c r="T22" i="21"/>
  <c r="AE20" i="21"/>
  <c r="U20" i="21"/>
  <c r="T20" i="21"/>
  <c r="AE18" i="21"/>
  <c r="U18" i="21"/>
  <c r="T18" i="21"/>
  <c r="AE16" i="21"/>
  <c r="U16" i="21"/>
  <c r="T12" i="21" s="1"/>
  <c r="AE14" i="21"/>
  <c r="U14" i="21"/>
  <c r="AE12" i="21"/>
  <c r="U12" i="21"/>
  <c r="AE10" i="21"/>
  <c r="U10" i="21"/>
  <c r="T10" i="21"/>
  <c r="AE8" i="21"/>
  <c r="U8" i="21"/>
  <c r="AE6" i="21"/>
  <c r="U6" i="21"/>
  <c r="T6"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tc={CF318E54-0734-45FA-BC93-226F0507CA04}</author>
    <author>tc={08678FD2-3600-42D6-B565-7FD6B1C93402}</author>
    <author>tc={70D4520F-B44A-4D9A-BE1F-655C48301924}</author>
    <author>tc={1D5042EC-94FF-4C51-978C-73AADD94733C}</author>
    <author>tc={5BEC5C27-68C8-4B00-A75F-CD1E7FF8FEBC}</author>
    <author>tc={6EDE3FBD-51C1-4321-9282-B59CEEB020C8}</author>
  </authors>
  <commentList>
    <comment ref="F12" authorId="0" shapeId="0" xr:uid="{CF318E54-0734-45FA-BC93-226F0507CA04}">
      <text>
        <t>[Threaded comment]
Your version of Excel allows you to read this threaded comment; however, any edits to it will get removed if the file is opened in a newer version of Excel. Learn more: https://go.microsoft.com/fwlink/?linkid=870924
Comment:
    Partneriai - Utenos Dauniškio gimnazija</t>
      </text>
    </comment>
    <comment ref="F18" authorId="1" shapeId="0" xr:uid="{08678FD2-3600-42D6-B565-7FD6B1C93402}">
      <text>
        <t>[Threaded comment]
Your version of Excel allows you to read this threaded comment; however, any edits to it will get removed if the file is opened in a newer version of Excel. Learn more: https://go.microsoft.com/fwlink/?linkid=870924
Comment:
    Partneriai - Utenos daugiafunkcis sporto centras</t>
      </text>
    </comment>
    <comment ref="F38" authorId="2" shapeId="0" xr:uid="{70D4520F-B44A-4D9A-BE1F-655C48301924}">
      <text>
        <t>[Threaded comment]
Your version of Excel allows you to read this threaded comment; however, any edits to it will get removed if the file is opened in a newer version of Excel. Learn more: https://go.microsoft.com/fwlink/?linkid=870924
Comment:
    Partneriai - Utenos daugiafunkcis sporto centras</t>
      </text>
    </comment>
    <comment ref="F113" authorId="3" shapeId="0" xr:uid="{1D5042EC-94FF-4C51-978C-73AADD94733C}">
      <text>
        <t xml:space="preserve">[Threaded comment]
Your version of Excel allows you to read this threaded comment; however, any edits to it will get removed if the file is opened in a newer version of Excel. Learn more: https://go.microsoft.com/fwlink/?linkid=870924
Comment:
    Partneriai 
BĮ Anykščių menų centras
</t>
      </text>
    </comment>
    <comment ref="E116" authorId="4" shapeId="0" xr:uid="{5BEC5C27-68C8-4B00-A75F-CD1E7FF8FEBC}">
      <text>
        <t xml:space="preserve">[Threaded comment]
Your version of Excel allows you to read this threaded comment; however, any edits to it will get removed if the file is opened in a newer version of Excel. Learn more: https://go.microsoft.com/fwlink/?linkid=870924
Comment:
    Parthneriai 
VšĮ Anykščių
menų inkubatorius-menų studija
</t>
      </text>
    </comment>
    <comment ref="F137" authorId="5" shapeId="0" xr:uid="{6EDE3FBD-51C1-4321-9282-B59CEEB020C8}">
      <text>
        <t>[Threaded comment]
Your version of Excel allows you to read this threaded comment; however, any edits to it will get removed if the file is opened in a newer version of Excel. Learn more: https://go.microsoft.com/fwlink/?linkid=870924
Comment:
    Ištrynė partnerius</t>
      </text>
    </comment>
  </commentList>
</comments>
</file>

<file path=xl/sharedStrings.xml><?xml version="1.0" encoding="utf-8"?>
<sst xmlns="http://schemas.openxmlformats.org/spreadsheetml/2006/main" count="4568" uniqueCount="808">
  <si>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</si>
  <si>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</si>
  <si>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</si>
  <si>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</si>
  <si>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</si>
  <si>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</si>
  <si>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</si>
  <si>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</si>
  <si>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</si>
  <si>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</si>
  <si>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</si>
  <si>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</si>
  <si>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</si>
  <si>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</si>
  <si>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</si>
  <si>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</si>
  <si>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</si>
  <si>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</si>
  <si>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</si>
  <si>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</si>
  <si>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</si>
  <si>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</si>
  <si>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</si>
  <si>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</si>
  <si>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</si>
  <si>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</si>
  <si>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</si>
  <si>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</si>
  <si>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</si>
  <si>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</si>
  <si>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</si>
  <si>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</si>
  <si>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</si>
  <si>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</si>
  <si>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</si>
  <si>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</si>
  <si>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</si>
  <si>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</si>
  <si>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</si>
  <si>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</si>
  <si>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</si>
  <si>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</si>
  <si>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</si>
  <si>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</si>
  <si>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</si>
  <si>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</si>
  <si>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</si>
  <si>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</si>
  <si>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</si>
  <si>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</si>
  <si>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</si>
  <si>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</si>
  <si>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</si>
  <si>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</si>
  <si>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</si>
  <si>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</si>
  <si>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</si>
  <si>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</si>
  <si>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</si>
  <si>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</si>
  <si>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</si>
  <si>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</si>
  <si>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</si>
  <si>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</si>
  <si>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</si>
  <si>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</si>
  <si>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</si>
  <si>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</si>
  <si>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</si>
  <si>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</si>
  <si>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</si>
  <si>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</si>
  <si>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</si>
  <si>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</si>
  <si>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</si>
  <si>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</si>
  <si>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</si>
  <si>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</si>
  <si>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UTENOS REGIONO KVIETIMŲ TEIKTI PROJEKTŲ ĮGYVENDINIMO PLANUS PLANAS</t>
  </si>
  <si>
    <t>Pažangos priemonės pavadinimas</t>
  </si>
  <si>
    <t>Strate-ginės svarbos projektas</t>
  </si>
  <si>
    <t>Galimi pareiš-kėjai</t>
  </si>
  <si>
    <t xml:space="preserve">Finansavimas pagal regioną, kuriam gali būti priskiriama (-os) projekto veikla
 (-os) </t>
  </si>
  <si>
    <t>Planuojama kvietimo pabaigos data</t>
  </si>
  <si>
    <t>Europos Sąjungos (toliau – ES) fondų lėšos</t>
  </si>
  <si>
    <r>
      <t>29-</t>
    </r>
    <r>
      <rPr>
        <sz val="11"/>
        <rFont val="Calibri"/>
        <family val="2"/>
        <charset val="186"/>
      </rPr>
      <t>001-P</t>
    </r>
  </si>
  <si>
    <r>
      <t xml:space="preserve">Ugdymo prieinamumo didinimas atskirtį patiriantiems vaikams </t>
    </r>
    <r>
      <rPr>
        <sz val="11"/>
        <rFont val="Calibri"/>
        <family val="2"/>
        <charset val="186"/>
      </rPr>
      <t>Utenos regione I</t>
    </r>
  </si>
  <si>
    <t>Padidinti ugdymo prieinamumą atskirtį patiriantiems vaikams</t>
  </si>
  <si>
    <r>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t>
    </r>
    <r>
      <rPr>
        <sz val="11"/>
        <rFont val="Calibri"/>
        <family val="2"/>
        <charset val="186"/>
      </rPr>
      <t>ERPF)"</t>
    </r>
  </si>
  <si>
    <t>Ne</t>
  </si>
  <si>
    <t>Naujos arba modernizuotos vaikų priežiūros infrastruktūros naudotojų skaičius per metus</t>
  </si>
  <si>
    <t>R.B.2.2070</t>
  </si>
  <si>
    <t>naudotojai per metus</t>
  </si>
  <si>
    <t>Viešasis</t>
  </si>
  <si>
    <t>Ignalinos rajono savivaldybės administracija</t>
  </si>
  <si>
    <t>ŠMSM</t>
  </si>
  <si>
    <t>CPVA</t>
  </si>
  <si>
    <t>Dotacija</t>
  </si>
  <si>
    <t>Planavimo</t>
  </si>
  <si>
    <t xml:space="preserve"> -</t>
  </si>
  <si>
    <t>ERPF</t>
  </si>
  <si>
    <t>2023-06</t>
  </si>
  <si>
    <t>Sukurtų naujų ikimokyklinio ugdymo vietų skaičius</t>
  </si>
  <si>
    <t>P.S.2.1024</t>
  </si>
  <si>
    <t>skaičius</t>
  </si>
  <si>
    <t>Naujos arba modernizuotos vaikų priežiūros infrastruktūros mokymo klasių talpumas</t>
  </si>
  <si>
    <t>P.B.2.0066</t>
  </si>
  <si>
    <t>asmenys</t>
  </si>
  <si>
    <t>Vaikų, pasinaudojusių pavėžėjimo paslaugomis naujai įsigytomis transporto priemonėmis, skaičius per metus</t>
  </si>
  <si>
    <t>R.S.2.3030</t>
  </si>
  <si>
    <t>asmenys per metus</t>
  </si>
  <si>
    <t xml:space="preserve">Tikslinės transporto priemonės </t>
  </si>
  <si>
    <t>P.S.2.1029</t>
  </si>
  <si>
    <t>Molėtų rajono savivaldybės administracija</t>
  </si>
  <si>
    <t>Naujos arba modernizuotos švietimo infrastruktūros naudotojų skaičius per metus</t>
  </si>
  <si>
    <t>R.B.2.2071</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</si>
  <si>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</si>
  <si>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</si>
  <si>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</si>
  <si>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</si>
  <si>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</si>
  <si>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</si>
  <si>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</si>
  <si>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r>
      <t>29-</t>
    </r>
    <r>
      <rPr>
        <sz val="11"/>
        <rFont val="Calibri"/>
        <family val="2"/>
        <charset val="186"/>
      </rPr>
      <t>002-P</t>
    </r>
  </si>
  <si>
    <t>Ugdymo prieinamumo didinimas atskirtį patiriantiems vaikams Utenos regione II</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</si>
  <si>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</si>
  <si>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Visagino savivaldybės administracija</t>
  </si>
  <si>
    <t>Zarasų rajono savivaldybės administracija</t>
  </si>
  <si>
    <t>Utenos rajono savivaldybės administracija</t>
  </si>
  <si>
    <r>
      <t>29-</t>
    </r>
    <r>
      <rPr>
        <sz val="11"/>
        <rFont val="Calibri"/>
        <family val="2"/>
        <charset val="186"/>
      </rPr>
      <t>003-P</t>
    </r>
  </si>
  <si>
    <t>Ugdymo prieinamumo didinimas atskirtį patiriantiems vaikams Utenos regione III</t>
  </si>
  <si>
    <r>
      <t>29-</t>
    </r>
    <r>
      <rPr>
        <sz val="11"/>
        <rFont val="Calibri"/>
        <family val="2"/>
        <charset val="186"/>
      </rPr>
      <t>004-P</t>
    </r>
  </si>
  <si>
    <r>
      <t xml:space="preserve">Bendrojo ugdymo įstaigų prieinamumo didinimas 
</t>
    </r>
    <r>
      <rPr>
        <sz val="11"/>
        <rFont val="Calibri"/>
        <family val="2"/>
        <charset val="186"/>
      </rPr>
      <t>Anykščių rajono savivaldybėje</t>
    </r>
  </si>
  <si>
    <t>Anykščių rajono savivaldybės administracija</t>
  </si>
  <si>
    <t xml:space="preserve"> - </t>
  </si>
  <si>
    <t xml:space="preserve">Įvairialypio švietimo plėtojimas  vykdant visos dienos mokyklų veiklą Ignalinos rajono savivaldybėje ir Molėtų rajono savivaldybėje </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</si>
  <si>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</si>
  <si>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</si>
  <si>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 xml:space="preserve">R.B.2.2071 </t>
  </si>
  <si>
    <t>Naudotojai per metus</t>
  </si>
  <si>
    <t xml:space="preserve">Ignalinos rajono savivaldybės administracija </t>
  </si>
  <si>
    <t>Mokinių, kurie naudojasi sukurta visos dienos mokyklos infrastruktūra, skaičius</t>
  </si>
  <si>
    <t>R.S.2.3027</t>
  </si>
  <si>
    <t xml:space="preserve">Asmenys per metus </t>
  </si>
  <si>
    <t xml:space="preserve">Naujos arba modernizuotos švietimo infrastruktūros mokymo klasių talpumas </t>
  </si>
  <si>
    <t>Asmenys</t>
  </si>
  <si>
    <r>
      <t>29-</t>
    </r>
    <r>
      <rPr>
        <sz val="11"/>
        <rFont val="Calibri"/>
        <family val="2"/>
        <charset val="186"/>
      </rPr>
      <t>006</t>
    </r>
    <r>
      <rPr>
        <sz val="11"/>
        <rFont val="Calibri"/>
        <family val="2"/>
      </rPr>
      <t>-P</t>
    </r>
  </si>
  <si>
    <t xml:space="preserve"> Zarasų rajono savivaldybės administracija</t>
  </si>
  <si>
    <r>
      <t>29-</t>
    </r>
    <r>
      <rPr>
        <sz val="11"/>
        <rFont val="Calibri"/>
        <family val="2"/>
      </rPr>
      <t>007-P</t>
    </r>
  </si>
  <si>
    <r>
      <t xml:space="preserve">Visagino </t>
    </r>
    <r>
      <rPr>
        <sz val="11"/>
        <rFont val="Calibri"/>
        <family val="2"/>
      </rPr>
      <t xml:space="preserve">savivaldybės administracija
</t>
    </r>
  </si>
  <si>
    <r>
      <t>29-</t>
    </r>
    <r>
      <rPr>
        <sz val="11"/>
        <rFont val="Calibri"/>
        <family val="2"/>
        <charset val="186"/>
      </rPr>
      <t>008</t>
    </r>
    <r>
      <rPr>
        <sz val="11"/>
        <rFont val="Calibri"/>
        <family val="2"/>
      </rPr>
      <t>-P</t>
    </r>
  </si>
  <si>
    <t>Įvairialypio švietimo plėtojimas  vykdant visos dienos mokyklų veiklą Anykščių rajono savivaldybėje</t>
  </si>
  <si>
    <t xml:space="preserve">Anykščių rajono savivaldybės administracija
</t>
  </si>
  <si>
    <t>29-401-P</t>
  </si>
  <si>
    <t xml:space="preserve">Socialinio būsto fondo plėtra Utenos regione I </t>
  </si>
  <si>
    <t>Sumažinti pažeidžiamų visuomenės grupių gerovės teritorinius skirtumus</t>
  </si>
  <si>
    <t>Socialinio būsto plėtra Utenos mieste</t>
  </si>
  <si>
    <t>29-402-P</t>
  </si>
  <si>
    <t>Socialinio būsto fondo plėtra Utenos regione II</t>
  </si>
  <si>
    <t>Socialinio būsto prieinamumo didinimas Molėtų rajono savivaldybėje</t>
  </si>
  <si>
    <t>Bendrabučio tipo pastato, esančio Kosmoso g. 28 Visagine, patalpų pritaikymas socialinio būsto įrengimui-II etapas</t>
  </si>
  <si>
    <t>Socialinio būsto fondo plėtra Zarasų rajono savivaldybėje (II etapas)</t>
  </si>
  <si>
    <t>29-403-P</t>
  </si>
  <si>
    <t>Socialinio būsto fondo plėtra Utenos regione III</t>
  </si>
  <si>
    <t>Socialinio būsto fondo plėtra nepalankias sąlygas turintiems asmenims</t>
  </si>
  <si>
    <t>Socialinio būsto fondo pažeidžiamoms visuomenės grupėms plėtra Ignalinos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</si>
  <si>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</si>
  <si>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</si>
  <si>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</si>
  <si>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</si>
  <si>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</si>
  <si>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Lietuvos Respublikos socialinės apsaugos ir darbo ministerija</t>
  </si>
  <si>
    <t>Centrinė projektų valdymo agentūra</t>
  </si>
  <si>
    <t>29-404-P</t>
  </si>
  <si>
    <t xml:space="preserve">Paslaugų, reikalingų institucinės globos pertvarkai įgyvendinti, infrastruktūros modernizavimas ir plėtra Utenos regione I </t>
  </si>
  <si>
    <t>Apsaugoto būsto paslaugos suaugusiems asmenims su intelekto ir / ar psichikos negalia teikimas Molėtų rajone</t>
  </si>
  <si>
    <t>Molėtų rajono dienos užimtumo centro asmenims, turintiems intelekto ir / ar psichikos negalią, kūrimas</t>
  </si>
  <si>
    <t xml:space="preserve">Paslaugų intelekto ir (ar) psichikos negalią turintiems asmenims vietų skaičius naujoje ar modernizuotoje infrastruktūroje </t>
  </si>
  <si>
    <t>P.S.2.1030</t>
  </si>
  <si>
    <t>Skaičius</t>
  </si>
  <si>
    <t>Asmenų, turinčių intelekto ir (ar) psichikos negalią, gavusių paslaugas naujoje ar modernizuotoje infrastruktūroje skaičius per metus</t>
  </si>
  <si>
    <t>R.S.2.3031</t>
  </si>
  <si>
    <t>Asmenys per metus</t>
  </si>
  <si>
    <t>29-405-P</t>
  </si>
  <si>
    <t>Paslaugų, reikalingų institucinės globos pertvarkai įgyvendinti, infrastruktūros modernizavimas ir plėtra Utenos regione II</t>
  </si>
  <si>
    <t>Specialiųjų poreikių turinčių asmenų gerovės kūrimas ir įtrauktis į socialinę ir ekonominę Visagino savivaldybės raidą</t>
  </si>
  <si>
    <t>29-406-P</t>
  </si>
  <si>
    <t>Paslaugų, reikalingų institucinės globos pertvarkai įgyvendinti, infrastruktūros modernizavimas ir plėtra Utenos regione III</t>
  </si>
  <si>
    <t>Paslaugų, reikalingų institucinės globos pertvarkai įgyvendinti, infrastruktūros modernizavimas ir plėtra Ignalinos rajone</t>
  </si>
  <si>
    <t>Molėtų rajono grupinio gyvenimo namų paslaugos suaugusiems asmenims su intelekto ir / ar psichikos negalia kūrimas.</t>
  </si>
  <si>
    <t>Plėtoti paslaugas reikalingas asmenims su intelekto ir/ar psichikos negalia Zarasų rajono savivaldybėje</t>
  </si>
  <si>
    <t>29-407-P</t>
  </si>
  <si>
    <t>29-408-P</t>
  </si>
  <si>
    <t>29-409-P</t>
  </si>
  <si>
    <t>Paslaugų, reikalingų institucinės globos pertvarkai įgyvendinti, infrastruktūros modernizavimas ir plėtra Utenos regione IV</t>
  </si>
  <si>
    <t>Paslaugų, reikalingų institucinės globos pertvarkai įgyvendinti, infrastruktūros modernizavimas ir plėtra Utenos regione V</t>
  </si>
  <si>
    <t>Paslaugų, reikalingų institucinės globos pertvarkai įgyvendinti, infrastruktūros modernizavimas ir plėtra Utenos regione VI</t>
  </si>
  <si>
    <t>Institucinės globos pertvarka Utenos rajone (I etapas)</t>
  </si>
  <si>
    <t>Institucinės globos pertvarka Utenos rajone (II etapas)</t>
  </si>
  <si>
    <t>12-003-03-01-23-(RE)-29-(LT029-01-03-01)</t>
  </si>
  <si>
    <t>1.1. Ikimokyklinio ugdymo paslaugų prieinamumo didinimas Ignalinos rajono savivaldybėje</t>
  </si>
  <si>
    <t>2024-01-31</t>
  </si>
  <si>
    <r>
      <t>29-</t>
    </r>
    <r>
      <rPr>
        <sz val="11"/>
        <color theme="0" tint="-0.249977111117893"/>
        <rFont val="Calibri"/>
        <family val="2"/>
      </rPr>
      <t>001-P</t>
    </r>
  </si>
  <si>
    <t>1.2. Ikimokyklinio ugdymo paslaugų prieinamumo didinimas Molėtų rajono savivaldybėje</t>
  </si>
  <si>
    <t>2.2. Padidinti ugdymo prieinamumą atskirtį patiriantiems Ignalinos rajono vaikams</t>
  </si>
  <si>
    <t>2.3. Bendrojo ugdymo įstaigų prieinamumo didinimas Molėtų rajono savivaldybėje</t>
  </si>
  <si>
    <t>1.4. Stiprinti ikimokyklinio ugdymo įstaigų tinklą, kuriant naujas ugdymo veiklas</t>
  </si>
  <si>
    <t>2024-03</t>
  </si>
  <si>
    <t>2024-05</t>
  </si>
  <si>
    <r>
      <t>29-</t>
    </r>
    <r>
      <rPr>
        <sz val="11"/>
        <color theme="0" tint="-0.249977111117893"/>
        <rFont val="Calibri"/>
        <family val="2"/>
      </rPr>
      <t>002-P</t>
    </r>
  </si>
  <si>
    <t>1.5. Ikimokyklinio ugdymo prieinamumo didinimas Zarasų rajono savivaldybėje</t>
  </si>
  <si>
    <t>2.4. Bendrojo ugdymo prieinamumo didinimas Utenos rajono savivaldybėje</t>
  </si>
  <si>
    <t>2.6. Bendrojo ugdymo prieinamumo didinimas Zarasų rajono savivaldybėje</t>
  </si>
  <si>
    <t>1.3. Ikimokyklinio ugdymo prieinamumo didinimas Utenos rajono savivaldybėje</t>
  </si>
  <si>
    <r>
      <t>29-</t>
    </r>
    <r>
      <rPr>
        <sz val="11"/>
        <color theme="0" tint="-0.249977111117893"/>
        <rFont val="Calibri"/>
        <family val="2"/>
      </rPr>
      <t>003-P</t>
    </r>
  </si>
  <si>
    <t>2.5. Visagino progimnazijų erdvių pritaikymas negalią turinčių mokinių ugdymuisi įtraukiuoju būdu</t>
  </si>
  <si>
    <t>2.1. Bendrojo ugdymo mokyklų prieinamumo didinimas Anykščių rajono savivaldybėje</t>
  </si>
  <si>
    <t>2024-01</t>
  </si>
  <si>
    <r>
      <t>29-</t>
    </r>
    <r>
      <rPr>
        <sz val="11"/>
        <color theme="0" tint="-0.249977111117893"/>
        <rFont val="Calibri"/>
        <family val="2"/>
      </rPr>
      <t>004-P</t>
    </r>
  </si>
  <si>
    <t>29-005-P</t>
  </si>
  <si>
    <t>12-003-03-02-17-(RE)-29-(LT029-01-03-02)</t>
  </si>
  <si>
    <t xml:space="preserve">1.2. Visos dienos mokyklos modelio diegimas Ignalinos rajono savivaldybėje </t>
  </si>
  <si>
    <r>
      <t>29-</t>
    </r>
    <r>
      <rPr>
        <sz val="11"/>
        <color theme="0" tint="-0.249977111117893"/>
        <rFont val="Calibri"/>
        <family val="2"/>
      </rPr>
      <t>005-P</t>
    </r>
  </si>
  <si>
    <t xml:space="preserve"> 1.3. Visos dienos mokyklos modelio diegimas Molėtų rajono savivaldybėje</t>
  </si>
  <si>
    <t xml:space="preserve">Įvairialypio švietimo plėtojimas  vykdant visos dienos mokyklų veiklą Utenos rajono savivaldybėje </t>
  </si>
  <si>
    <t xml:space="preserve"> 1.4 Įvairialypis švietimas vykdant visos dienos mokyklų veiklą Utenos rajone</t>
  </si>
  <si>
    <r>
      <t>29-</t>
    </r>
    <r>
      <rPr>
        <sz val="11"/>
        <color theme="0" tint="-0.249977111117893"/>
        <rFont val="Calibri"/>
        <family val="2"/>
      </rPr>
      <t>006-P</t>
    </r>
  </si>
  <si>
    <t>Įvairialypio švietimo plėtojimas  vykdant visos dienos mokyklų veiklą Visagino ir Zarasų rajono savivaldybėse</t>
  </si>
  <si>
    <t xml:space="preserve"> 1.5. Visos dienos užimtumo erdvių sukūrimas Visagino bendrojo ugdymo mokyklose</t>
  </si>
  <si>
    <t>29-007-P</t>
  </si>
  <si>
    <t xml:space="preserve">1.6. Visos dienos mokyklos modelio diegimas Zarasų r. savivaldybės mokyklose   </t>
  </si>
  <si>
    <t>1.1. Visos dienos mokyklos paslaugų ir reikalingos infrastruktūros  sukūrimas/
plėtra Anykščių rajono savivaldybėje</t>
  </si>
  <si>
    <t>29-008-P</t>
  </si>
  <si>
    <t xml:space="preserve">09-003-02-02-11-(RE)-29-(LT029-01-02-01) </t>
  </si>
  <si>
    <t>09-003-02-02-11-(RE)-29-(LT029-01-02-01)</t>
  </si>
  <si>
    <t>09-003-02-02-11-(RE)-29-(LT029-01-01-01)</t>
  </si>
  <si>
    <t>AM</t>
  </si>
  <si>
    <t>Planavimas</t>
  </si>
  <si>
    <t>-</t>
  </si>
  <si>
    <t>Sanglaudos fondas</t>
  </si>
  <si>
    <t>2024-10</t>
  </si>
  <si>
    <t>2024-12</t>
  </si>
  <si>
    <t>29-201-P</t>
  </si>
  <si>
    <t xml:space="preserve">02-001-06-08-03 (RE)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</si>
  <si>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</si>
  <si>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</si>
  <si>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</si>
  <si>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</si>
  <si>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</si>
  <si>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hektarai</t>
  </si>
  <si>
    <t>2024-04</t>
  </si>
  <si>
    <t>2024-06</t>
  </si>
  <si>
    <t>Rekultivuota žemė, naudojama žaliesiems plotams, socialiniams būstams, ekonominei arba kitai paskirčiai</t>
  </si>
  <si>
    <t>RCR52
R.B.2052</t>
  </si>
  <si>
    <t>29-202-P</t>
  </si>
  <si>
    <t>Sutvarkyti praeityje užterštas ir pažeistas teritorijas Anykščiuose</t>
  </si>
  <si>
    <t xml:space="preserve">Sutvarkyti praeityje užterštas ir pažeistas teritorijas Ignalinos rajone </t>
  </si>
  <si>
    <t>29-203-P</t>
  </si>
  <si>
    <t>DGASA aikštelės kartu su daiktų dalijimosi stotele įrengimas bei šių įrenginių eksploatacijai būtinos infrastruktūros sukūrimas Svėdasų sen., Anykščių r.</t>
  </si>
  <si>
    <t>2.6. Skatinti perėjimą prie žiedinės ir efektyvaus išteklių naudojimo ekonomikos</t>
  </si>
  <si>
    <t xml:space="preserve">Investicijos į rūšiuojamojo atliekų surinkimo įrenginius </t>
  </si>
  <si>
    <t xml:space="preserve">P.B.2.0107 </t>
  </si>
  <si>
    <t>Eurai</t>
  </si>
  <si>
    <t>2025-05</t>
  </si>
  <si>
    <t>2025-07</t>
  </si>
  <si>
    <t>Surinktos atskirai išrūšiuotos atliekos</t>
  </si>
  <si>
    <t xml:space="preserve">R.B.2.2103  </t>
  </si>
  <si>
    <t>Tonos per metus</t>
  </si>
  <si>
    <t>Įgyvendintos viešinimo kampanijos atliekų prevencijos ir tvarkymo temomis</t>
  </si>
  <si>
    <t xml:space="preserve">P.S.2.1015 </t>
  </si>
  <si>
    <t>29-204-P</t>
  </si>
  <si>
    <t>DGASA aikštelės kartu su daiktų dalijimosi stotele įrengimas bei šių įrenginių eksploatacijai būtinos infrastruktūros sukūrimas Troškūnų sen., Anykščių r.</t>
  </si>
  <si>
    <t xml:space="preserve">795812,5	</t>
  </si>
  <si>
    <t>2025-02</t>
  </si>
  <si>
    <t>2025-04</t>
  </si>
  <si>
    <t>29-205-P</t>
  </si>
  <si>
    <t>DGASA  
bei maisto (virtuvės) atliekų surinkimo priemonių plėtra Ignalinos rajono savivaldybėje</t>
  </si>
  <si>
    <t>2024-11</t>
  </si>
  <si>
    <t>2025-01</t>
  </si>
  <si>
    <t>29-206-P</t>
  </si>
  <si>
    <t>Didelių gabaritų atliekų surinkimo aikštelių su dalijimosi stotele įrengimas Molėtų rajono savivaldybėje</t>
  </si>
  <si>
    <t>Didelių gabaritų atliekų surinkimo aikštelės plėtra ir dalijimosi stotelės atnaujinimas Molėtų mieste</t>
  </si>
  <si>
    <t>29-207-P</t>
  </si>
  <si>
    <t>Rūšiuojamojo atliekų surinkimo plėtra Utenos rajone</t>
  </si>
  <si>
    <t>2024-07</t>
  </si>
  <si>
    <t>2024-09</t>
  </si>
  <si>
    <t>29-208-P</t>
  </si>
  <si>
    <t>Komunalinių atliekų rūšiuojamojo atliekų surinkimo pajėgumų plėtra Visagino savivaldybėje</t>
  </si>
  <si>
    <t>29-209-P</t>
  </si>
  <si>
    <t>Didelių gabaritų atliekų surinkimo aikštelės įrengimas Visagino mieste</t>
  </si>
  <si>
    <t>Privatus</t>
  </si>
  <si>
    <t>29-210-P</t>
  </si>
  <si>
    <t>Skatinti rūšiuojamąjį atliekų surinkimą Zarasų rajono savivaldybėje</t>
  </si>
  <si>
    <t>29-211-P</t>
  </si>
  <si>
    <t>Anykščių miesto vandens ruošimo, tiekimo ir gerinimo įrenginių rekonstrukcija bei plėtra</t>
  </si>
  <si>
    <t>02-001-06-07-02 (RE)-29-(LT-029-02-01-03)</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</si>
  <si>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</si>
  <si>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</si>
  <si>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</si>
  <si>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R.B.2.2041 </t>
  </si>
  <si>
    <t>UAB „Anykščių vandenys“</t>
  </si>
  <si>
    <t>2025-03</t>
  </si>
  <si>
    <t xml:space="preserve">Nauji arba atnaujinti geriamojo vandens ruošimo pajėgumai </t>
  </si>
  <si>
    <t xml:space="preserve">P.S.2.1013 </t>
  </si>
  <si>
    <t>m3/parą</t>
  </si>
  <si>
    <t>29-212-P</t>
  </si>
  <si>
    <t>Geriamojo vandens  ir nuotekų tvarkymo paslaugų kokybės gerinimas Didžiasalyje, Didžiasalio sen.</t>
  </si>
  <si>
    <t>Viešojo vandens tiekimo paskirstymo sistemų naujų arba atnaujintų vamzdynų ilgis</t>
  </si>
  <si>
    <t xml:space="preserve">P.B.2.0030 </t>
  </si>
  <si>
    <t>km</t>
  </si>
  <si>
    <t xml:space="preserve">Gyventojai, prisijungę bent prie antrinio viešojo nuotekų valymo įrenginių </t>
  </si>
  <si>
    <t xml:space="preserve">R.B.2.2042 </t>
  </si>
  <si>
    <t xml:space="preserve">Viešojo nuotekų surinkimo tinklo naujų arba atnaujintų vamzdynų ilgis </t>
  </si>
  <si>
    <t xml:space="preserve">P.B.2.0031 </t>
  </si>
  <si>
    <t>Centralizuotų geriamojo vandens tiekimo ir nuotekų surinkimo tinklų plėtra Molėtų rajone</t>
  </si>
  <si>
    <t>Didinti geriamojo vandens tiekimo ir nuotekų tvarkymo paslaugų prieinamum</t>
  </si>
  <si>
    <t>UAB „Molėtų vanduo”</t>
  </si>
  <si>
    <t xml:space="preserve">Nauji arba atnaujinti nuotekų valymo pajėgumai </t>
  </si>
  <si>
    <t xml:space="preserve">P.B.2.0032 </t>
  </si>
  <si>
    <t>Gyventojų ekvivalentas</t>
  </si>
  <si>
    <t>29-213-P</t>
  </si>
  <si>
    <t>Kuktiškių mstl. centralizuotų vandentiekio tinklų plėtra</t>
  </si>
  <si>
    <t>UAB „Utenos vandenys“</t>
  </si>
  <si>
    <t>Vandentiekio ir nuotekų tinklų plėtra bei nuotekų valymo įrenginių statyba Zarasų rajone</t>
  </si>
  <si>
    <t>ne</t>
  </si>
  <si>
    <t>UAB „Zarasų būstas“</t>
  </si>
  <si>
    <t xml:space="preserve"> 2024-01</t>
  </si>
  <si>
    <t xml:space="preserve"> 2024-06</t>
  </si>
  <si>
    <t xml:space="preserve"> 2024-08</t>
  </si>
  <si>
    <t xml:space="preserve"> 2024-03</t>
  </si>
  <si>
    <t>29-101-P</t>
  </si>
  <si>
    <t>Dviračių ir pėsčiųjų takų infrastruktūros plėtra Visagine</t>
  </si>
  <si>
    <t>10-001-06-01-03 (RE) - 29 - (LT029-02-02-01)</t>
  </si>
  <si>
    <t>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</si>
  <si>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</si>
  <si>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</si>
  <si>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</si>
  <si>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</si>
  <si>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</si>
  <si>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 xml:space="preserve">Dviračiams skirta infrastruktūra, kuriai
suteikta parama </t>
  </si>
  <si>
    <t>P.B.2.0058</t>
  </si>
  <si>
    <t>Kilometrai</t>
  </si>
  <si>
    <t>29-102-P</t>
  </si>
  <si>
    <t>Darnaus ir saugaus judumo vystymas Visagine</t>
  </si>
  <si>
    <t>Įgyvendintos darnaus judumo priemonės, skaičius</t>
  </si>
  <si>
    <t>P.S.2.1035</t>
  </si>
  <si>
    <t>29-214-P</t>
  </si>
  <si>
    <t>Aplinkos oro monitoringo priemonių diegimas Visagino savivaldybėje</t>
  </si>
  <si>
    <t>02-001-06-11-02-(RE)-29-(LT029-02-01-04)</t>
  </si>
  <si>
    <t>Stiprinti savivaldybių aplinkos oro monitoringą</t>
  </si>
  <si>
    <t>Teritorijos, kurioms taikomos oro taršos stebėsenos sistemos</t>
  </si>
  <si>
    <t>PRCO39
P.B.2.0039</t>
  </si>
  <si>
    <t>oro kokybės zonos</t>
  </si>
  <si>
    <t>2024-08</t>
  </si>
  <si>
    <t>Miestai, kuriuose įrengta ar modernizuota oro monitoringo infrastruktūra</t>
  </si>
  <si>
    <t>R.N.2.5051</t>
  </si>
  <si>
    <t>miestų skaičius</t>
  </si>
  <si>
    <t>29-533-P</t>
  </si>
  <si>
    <t>Visuomenės sveikatos paslaugų prieinamumo gerinimas Utenos regione</t>
  </si>
  <si>
    <t>11-001-02-10-03(RE)</t>
  </si>
  <si>
    <t>Gerinti kokybiškų visuomenės sveikatos paslaugų prieinamumą regionuose</t>
  </si>
  <si>
    <t>1.2. Kompleksinių sveikatos gyvensenos ir psichinės sveikatos stiprinimo prevencijos teikimas Ignalinos rajone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</si>
  <si>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</si>
  <si>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</si>
  <si>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</si>
  <si>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</si>
  <si>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80
(2029)</t>
  </si>
  <si>
    <t>viešasis</t>
  </si>
  <si>
    <t>Ignalinos rajono savivaldybės visuomenės sveikatos biuras</t>
  </si>
  <si>
    <t>SAM</t>
  </si>
  <si>
    <t>ESF+</t>
  </si>
  <si>
    <t xml:space="preserve">Asmenys, dalyvavę sveikatos raštingumo didinimo veiklose </t>
  </si>
  <si>
    <t xml:space="preserve">P.S.2.1519 </t>
  </si>
  <si>
    <t>1378
(2029)</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</si>
  <si>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</si>
  <si>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</si>
  <si>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</si>
  <si>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</si>
  <si>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</si>
  <si>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</si>
  <si>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1.3. Priklausomybės ligų prevencijos teikimas Ignalinos rajone</t>
  </si>
  <si>
    <t>240
(2029)</t>
  </si>
  <si>
    <t>29-534-P</t>
  </si>
  <si>
    <t xml:space="preserve">1.6. Visuomenės sveikatos paslaugų prieinamumo ir kokybės gerinimas Zarasų rajono savivaldybėje.
</t>
  </si>
  <si>
    <t>Zarasų rajono savivaldybės visuomenės sveikatos biuras</t>
  </si>
  <si>
    <t>947
(2029)</t>
  </si>
  <si>
    <t>29-535-P</t>
  </si>
  <si>
    <t>1.1. Sveika gyvensena – visuomenės sveikatos pagrindas</t>
  </si>
  <si>
    <t>Anykščių rajono savivaldybės visuomenės sveikatos biuras</t>
  </si>
  <si>
    <t>378
(2029)</t>
  </si>
  <si>
    <t>1.4. Sveika gyvensena - visuomenės sveikatos pagrindas</t>
  </si>
  <si>
    <t>Utenos rajono savivaldybės visuomenės sveikatos biuras</t>
  </si>
  <si>
    <t>2698
(2029)</t>
  </si>
  <si>
    <t>29-536-P</t>
  </si>
  <si>
    <t xml:space="preserve">1.5. Sveikatos raštingumo ir visuomenės sveikatos paslaugų prieinamumo didinimas Visagino savivaldybėje </t>
  </si>
  <si>
    <t>2025-06</t>
  </si>
  <si>
    <t>510
(2029)</t>
  </si>
  <si>
    <t>2
(2029)</t>
  </si>
  <si>
    <t>29-410-P</t>
  </si>
  <si>
    <t>Nestacionarių socialinių paslaugų infrastruktūros modernizavimas ir plėtra Utenos regione I</t>
  </si>
  <si>
    <t>09-003-02-02-11-(RE)-29-(LT029-01-01-02)</t>
  </si>
  <si>
    <t>Ignalinos atviros jaunimo erdvės veiklų kokybės gerinimas</t>
  </si>
  <si>
    <t>Paslaugų socialiai pažeidžiamiems, socialinę riziką (atskirtį) patiriantiems asmenims vietų skaičius naujoje ar modernizuotoje infrastruktūroje</t>
  </si>
  <si>
    <t>P.S.2.1031</t>
  </si>
  <si>
    <t>2024 07</t>
  </si>
  <si>
    <t>2024 08</t>
  </si>
  <si>
    <t>Socialiai pažeidžiamų, socialinę riziką (atskirtį) patiriančių asmenų, gavusių paslaugas naujoje ar modernizuotoje infrastruktūroje skaičius per metus</t>
  </si>
  <si>
    <t>R.S.2.3033</t>
  </si>
  <si>
    <t>Nestacionarių socialinių paslaugų prieinamumo didinimas Molėtų rajone</t>
  </si>
  <si>
    <t>Molėtų rajono nestacionarių socialinių paslaugų infrastruktūros plėtra. Nakvynės namų įkūrimas.</t>
  </si>
  <si>
    <t xml:space="preserve">Senjorų dienos centro Utenoje įkūrimas </t>
  </si>
  <si>
    <t xml:space="preserve">Atviros jaunimo erdvės Utenoje įkūrimas </t>
  </si>
  <si>
    <t>Dienos užimtumo (priežiūros) centro senyvo amžiaus asmenims  sukūrimas Zarasų rajono savivaldybėje</t>
  </si>
  <si>
    <t>29-411-P</t>
  </si>
  <si>
    <t>Nestacionarių socialinių paslaugų infrastruktūros modernizavimas ir plėtra Utenos regione II</t>
  </si>
  <si>
    <t>Nestacionarių socialinių paslaugų infrastruktūros modernizavimas ir plėtra Inturkės seniūnijoje</t>
  </si>
  <si>
    <t>2024 09</t>
  </si>
  <si>
    <t>2024 11</t>
  </si>
  <si>
    <t>29-412-P</t>
  </si>
  <si>
    <t>Nestacionarių socialinių paslaugų infrastruktūros modernizavimas ir plėtra Utenos regione III</t>
  </si>
  <si>
    <t>Nestacionarių socialinių paslaugų, didinančių senyvo amžiaus asmenų gerovę, plėtra Visagino savivaldybėje</t>
  </si>
  <si>
    <t>2024 12</t>
  </si>
  <si>
    <t>2025 02</t>
  </si>
  <si>
    <t>29-413-P</t>
  </si>
  <si>
    <t>Nestacionarių socialinių paslaugų infrastruktūros modernizavimas ir plėtra Utenos regione IV</t>
  </si>
  <si>
    <t>Vaikų raidos ir elgesio sutrikimų kompleksinės pagalbos ir paslaugų šeimai centro įkūrimas (FZ)</t>
  </si>
  <si>
    <t>2025 03</t>
  </si>
  <si>
    <t>2025 05</t>
  </si>
  <si>
    <t>29-414-P</t>
  </si>
  <si>
    <t>Socialinių paslaugų įstaigų senyvo amžiaus asmenims infrastruktūros modernizavimas ir plėtra Utenos regione I</t>
  </si>
  <si>
    <t>Dūkšto globos namų paslaugų gerinimas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</si>
  <si>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</si>
  <si>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</si>
  <si>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</si>
  <si>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</si>
  <si>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</si>
  <si>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29-415-P</t>
  </si>
  <si>
    <t>Socialinių paslaugų įstaigų senyvo amžiaus asmenims infrastruktūros modernizavimas ir plėtra Utenos regione II</t>
  </si>
  <si>
    <t>Balninkų mokyklos pastato pritaikymas socialinės globos paslaugoms senyvo amžiaus asmenims teikti (II etapas)“</t>
  </si>
  <si>
    <t>29-416-P</t>
  </si>
  <si>
    <t>Socialinių paslaugų įstaigų senyvo amžiaus asmenims infrastruktūros modernizavimas ir plėtra Utenos regione III</t>
  </si>
  <si>
    <t>Molėtų rajono Alantos senelių globos namų modernizavimas ir plėtra</t>
  </si>
  <si>
    <t>29-417-P</t>
  </si>
  <si>
    <t>Socialinių paslaugų įstaigų senyvo amžiaus asmenims infrastruktūros modernizavimas ir plėtra Utenos regione IV</t>
  </si>
  <si>
    <t>Visagino socialinių paslaugų centro infrastruktūros, skirtos senyvo amžiaus asmenims, modernizavimas</t>
  </si>
  <si>
    <t>29-418-P</t>
  </si>
  <si>
    <t>Socialinių paslaugų įstaigų senyvo amžiaus asmenims infrastruktūros modernizavimas ir plėtra Utenos regione V</t>
  </si>
  <si>
    <t>Socialinių paslaugų įstaigų senyvo amžiaus asmenims infrastruktūros modernizavimas ir plėtra Zarasų rajono savivaldybėje</t>
  </si>
  <si>
    <t xml:space="preserve"> 2024-09</t>
  </si>
  <si>
    <t>29-103-P</t>
  </si>
  <si>
    <t>Bevariklio transporto infrastruktūros plėtra rytinėje Utenos miesto dalyje</t>
  </si>
  <si>
    <t>Utenos rajono savivaldybės  administracija</t>
  </si>
  <si>
    <t>29-104-P</t>
  </si>
  <si>
    <t>Bevariklio transporto Utenos mieste infrastruktūros plėtra palei Klovinių tvenkinį</t>
  </si>
  <si>
    <t>2025-09</t>
  </si>
  <si>
    <t>2025-11</t>
  </si>
  <si>
    <t>29-105-P</t>
  </si>
  <si>
    <t>Bevariklio transporto infrastruktūros plėtra Aukštakalnio mikrorajone, Utenos mieste</t>
  </si>
  <si>
    <t>2025-12</t>
  </si>
  <si>
    <t>2026-02</t>
  </si>
  <si>
    <t>29-106-P</t>
  </si>
  <si>
    <t>Bevariklio transporto infrastruktūros plėtra šiaurinėje Utenos miesto dalyje</t>
  </si>
  <si>
    <t>29-107-P</t>
  </si>
  <si>
    <t>Bevariklio transporto infrastruktūros plėtra J. Basanavičiaus gatvėje, Utenos mieste</t>
  </si>
  <si>
    <t>29-108-P</t>
  </si>
  <si>
    <t>Bevariklio transporto infrastruktūros plėtra pietvakarinėje Utenos miesto dalyje</t>
  </si>
  <si>
    <t>29-109-P</t>
  </si>
  <si>
    <t>Dviračių ir pėsčiųjų takų infrastruktūros plėtra Visagine, I etapas</t>
  </si>
  <si>
    <t>Visagino savivaldybės  administracija</t>
  </si>
  <si>
    <t>29-110-P</t>
  </si>
  <si>
    <t>Dviračių ir pėsčiųjų takų infrastruktūros plėtra Visagine, II etapas</t>
  </si>
  <si>
    <t>29-111-P</t>
  </si>
  <si>
    <t>E-bilieto ir keleivių informavimo sistemos diegimas Utenos miesto viešajame transporte</t>
  </si>
  <si>
    <t>29-112-P</t>
  </si>
  <si>
    <t>Dviračių infrastruktūros Utenos mieste kūrimas</t>
  </si>
  <si>
    <t>29-501-P</t>
  </si>
  <si>
    <t>Ilgalaikės priežiūros paslaugų  Utenos  regione gerinimas</t>
  </si>
  <si>
    <t>11-002-02-11-02 (RE)</t>
  </si>
  <si>
    <t>Užtikrinti ilgalaikės priežiūros paslaugų plėtrą</t>
  </si>
  <si>
    <t>1.2 Mobilios sveikatos priežiūros komandos aprūpinimas įranga ir transporto priemone Ignalinos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</si>
  <si>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</si>
  <si>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</si>
  <si>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</si>
  <si>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320
(2029)
</t>
  </si>
  <si>
    <t>viešas</t>
  </si>
  <si>
    <t xml:space="preserve">Naujos arba modernizuotos sveikatos priežiūros infrastruktūros naudotojų skaičius per metus </t>
  </si>
  <si>
    <t>R.B.2.2073</t>
  </si>
  <si>
    <t xml:space="preserve">300
(2029)
</t>
  </si>
  <si>
    <t>1.3 Stacionarių slaugos paslaugų infrastruktūros plėtojimas ir modernizavimas Ignalinos rajono savivaldybėje</t>
  </si>
  <si>
    <t xml:space="preserve">20
(2029)
</t>
  </si>
  <si>
    <t xml:space="preserve">12
(2029)
</t>
  </si>
  <si>
    <t>29-502-P</t>
  </si>
  <si>
    <t>1.1. Ilgalaikės sveikatos priežiūros paslaugų plėtros užtikrinimas Anykščių rajone</t>
  </si>
  <si>
    <t xml:space="preserve">92
(2029)
</t>
  </si>
  <si>
    <t>2024 10</t>
  </si>
  <si>
    <t xml:space="preserve">74
(2029)
</t>
  </si>
  <si>
    <t>29-503-P</t>
  </si>
  <si>
    <t>1.5 Utenos rajono ambulatorinės slaugos paslaugas namuose teikiančios mobilios komandos aprūpinimas įranga</t>
  </si>
  <si>
    <t xml:space="preserve">2500
(2029)
</t>
  </si>
  <si>
    <t>1.6 Ilgalaikės paliatyviosios pagalbos slaugos stacionaro plėtra Utenos rajone</t>
  </si>
  <si>
    <t xml:space="preserve">15
(2029)
</t>
  </si>
  <si>
    <t xml:space="preserve">5
(2029)
</t>
  </si>
  <si>
    <t>1.7 Stacionaro žmonėms, sergantiems Alzheimerio liga ir senatvine demencija, įsteigimas Utenos rajone</t>
  </si>
  <si>
    <t xml:space="preserve">36
(2029)
</t>
  </si>
  <si>
    <t>29-504-P</t>
  </si>
  <si>
    <t>1.10. Stacionarių slaugos paslaugų infrastruktūros plėtojimas ir modernizavimas Zarasų rajono savivaldybėje</t>
  </si>
  <si>
    <t xml:space="preserve">28
(2029)
</t>
  </si>
  <si>
    <t>29-505-P</t>
  </si>
  <si>
    <t>1.4 Stacionarinių slaugos paslaugų žmonėms, sergantiems Alzheimerio liga, senatvine demencija bei paliatyviosios pagalbos paslaugų infrastruktūros plėtojimas ir modernizavimas Molėtų rajone</t>
  </si>
  <si>
    <t xml:space="preserve">50
(2029)
</t>
  </si>
  <si>
    <t>2025 01</t>
  </si>
  <si>
    <t>29-506-P</t>
  </si>
  <si>
    <t>1.8 Ilgalaikės priežiūros paslaugų plėtra Visagino savivaldybėje</t>
  </si>
  <si>
    <t xml:space="preserve">106
(2029)
</t>
  </si>
  <si>
    <t>VšĮ Visagino ligoninė</t>
  </si>
  <si>
    <t>1.9 Ilgalaikės priežiūros paslaugų plėtra Visagino savivaldybėje</t>
  </si>
  <si>
    <t>Asmenys, gavę ilgalaikės priežiūros paslaugas</t>
  </si>
  <si>
    <t>P.S.2.1525</t>
  </si>
  <si>
    <t xml:space="preserve">Asmenys </t>
  </si>
  <si>
    <t>Ilgalaikės priežiūros paslaugų gavėjų, palankiai vertinančių gaunamų paslaugų kokybę, dalis</t>
  </si>
  <si>
    <t>R.S.2.3530</t>
  </si>
  <si>
    <t xml:space="preserve">80
(2029)
</t>
  </si>
  <si>
    <t>Sveikatos priežiūros įstaigos, įgyvendinusios sveikatos priežiūros specialistų įgalinimo, pritraukimo ir išlaikymo projektus</t>
  </si>
  <si>
    <t xml:space="preserve">P.S.2.1526 </t>
  </si>
  <si>
    <t xml:space="preserve">1
(2029)
</t>
  </si>
  <si>
    <t>Sveikatos priežiūros specialistų, kurie po dalyvavimo veiklose mažiausiai 2 metus dirbo sveikatos priežiūros įstaigose, dalis</t>
  </si>
  <si>
    <t xml:space="preserve">R.S.2.3532 </t>
  </si>
  <si>
    <t>29-215-P</t>
  </si>
  <si>
    <t>Žaliosios infrastruktūros plėtra urbanizuotoje aplinkoje Anykščiuose</t>
  </si>
  <si>
    <t>02-001-06-08-02-(RE)-29-(LT029-02-01-05)</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</si>
  <si>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</si>
  <si>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</si>
  <si>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</si>
  <si>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</si>
  <si>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2026-01</t>
  </si>
  <si>
    <t>Žalioji infrastruktūra, kuriai suteikta parama kitais nei prisitaikymo prie klimato kaitos tikslais</t>
  </si>
  <si>
    <t>RCO36
P.B.2.0036</t>
  </si>
  <si>
    <t>29-216-P</t>
  </si>
  <si>
    <t>Plėtoti žaliąją infrastruktūrą Zarasų miesto urbanizuotoje aplinkoje</t>
  </si>
  <si>
    <t>02-001-06-10-01-(RE)-(LT029-02-01-02)</t>
  </si>
  <si>
    <t xml:space="preserve">Skatinti rūšiuojamąjį atliekų surinkimą </t>
  </si>
  <si>
    <t xml:space="preserve">DGASA aikštelės kartu su daiktų dalijimosi stotele įrengimas bei šių įrenginių eksploatacijai būtinos infrastruktūros sukūrimas Svėdasų sen., Anykščių r.         </t>
  </si>
  <si>
    <t>Ne.</t>
  </si>
  <si>
    <t xml:space="preserve">UAB „Utenos regiono atliekų tvarkymo centras“
</t>
  </si>
  <si>
    <t>UAB „Utenos regiono atliekų tvarkymo centras“</t>
  </si>
  <si>
    <t>DGASA  
bei maisto (virtuvės) atliekų surinkimo priemonių plėtra Ignalinos rajono savivaldybėjeje</t>
  </si>
  <si>
    <t>29-217-P</t>
  </si>
  <si>
    <t>DGASA
bei uždaro tipo dalijimosi daiktais stotelės plėtra Ignalinos rajono savivaldybėje</t>
  </si>
  <si>
    <t>29-218-P</t>
  </si>
  <si>
    <t>Maisto (virtuvės) atliekų surinkimo priemonių plėtra Ignalinos rajono savivaldybėje</t>
  </si>
  <si>
    <t>29-219-P</t>
  </si>
  <si>
    <t>Didelių gabaritų atliekų surinkimo aikštelių su dalijimosi stotelėmis Molėtų rajono savivaldybėje įrengimas ir atnaujinimas</t>
  </si>
  <si>
    <t>UAB „Utenos regiono atliekų tvarkymo centras</t>
  </si>
  <si>
    <t>29-220-P</t>
  </si>
  <si>
    <t>Komunalinių atliekų surinkimo plėtra Utenos rajono savivaldybėje</t>
  </si>
  <si>
    <t>29-221-P</t>
  </si>
  <si>
    <t>Didelių gabaritų atliekų saugojimo aikštelės įrengimas Utenos rajone</t>
  </si>
  <si>
    <t>2025-08</t>
  </si>
  <si>
    <t>2025-10</t>
  </si>
  <si>
    <t xml:space="preserve">Požymis </t>
  </si>
  <si>
    <t>Nepanaudotos Ekonomikos gaivinimo ir atsparumo didinimo priemonės lėšos</t>
  </si>
  <si>
    <t>29-301-P</t>
  </si>
  <si>
    <t>Investicijų pritraukimo ir ekonominio konkurencingumo didinimas, išnaudojant pramonės sektoriaus potencialą (I etapas)</t>
  </si>
  <si>
    <t>01-004-07-01-01 (RE)-25-(LT029-03-01-01 )</t>
  </si>
  <si>
    <t>Paskatinti regionų, funkcinių zonų, savivaldybių ir miestų ekonominį augimą pasitelkiant jų turimus išteklius</t>
  </si>
  <si>
    <t>1.1 Teritorijos patrauklumo .investicijoms  didinimas ir viešosios infrastruktūros plėtra (Ribnikų g. 4, Utena )</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</si>
  <si>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</si>
  <si>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 xml:space="preserve">
„Sukurtos arba atkurtos teritorijos, naudojamos ekonominei veiklai“  </t>
  </si>
  <si>
    <t>R.S.2.3038</t>
  </si>
  <si>
    <t xml:space="preserve">(hektarai) </t>
  </si>
  <si>
    <t>VRM</t>
  </si>
  <si>
    <t xml:space="preserve">686 712,02 
</t>
  </si>
  <si>
    <t xml:space="preserve">121 184,48 
</t>
  </si>
  <si>
    <t xml:space="preserve"> „Integruoti teritorinio vystymo projektai“ </t>
  </si>
  <si>
    <t>P.B.2.0076</t>
  </si>
  <si>
    <t>(projektai)</t>
  </si>
  <si>
    <t>29-302-P</t>
  </si>
  <si>
    <t>Investicijų pritraukimo ir ekonominio konkurencingumo didinimas, išnaudojant pramonės sektoriaus potencialą (II etapas)</t>
  </si>
  <si>
    <t>1.2 Teritorijos patrauklumo investicijoms didinimas ir viešosios infrastruktūros plėtra (Aukštaičių g. 16, Utena)</t>
  </si>
  <si>
    <t xml:space="preserve">137 300,50 
</t>
  </si>
  <si>
    <t xml:space="preserve">24 229,50 
</t>
  </si>
  <si>
    <t>29-303-P</t>
  </si>
  <si>
    <t>Investicijų pritraukimo ir ekonominio konkurencingumo didinimas, išnaudojant pramonės sektoriaus potencialą (III etapas)</t>
  </si>
  <si>
    <t>1.3 Teritorijų patrauklumo investicijoms didinimas ir viešosios infrastruktūros plėtra (Pramonės g. 20, Utena. ir Pramonės g. 24, Utena)</t>
  </si>
  <si>
    <t>Žaliųjų viešųjų erdvių atgaivinimas ir gyvenamųjų rajonų aplinkos humanizavimas, išnaudojant kompaktiškumo potencialą (I etapas)</t>
  </si>
  <si>
    <t xml:space="preserve">Pagerinti viešųjų paslaugų prieinamumą, darbo vietų pasiekiamumą ir tam reikalingų išteklių naudojimo efektyvumą </t>
  </si>
  <si>
    <t>2.2 Teritorijos tarp Dauniškio gimnazijos ir Dauniškio parko ir „Gandrelio“ atgaivinimas ir pritaikymas bendruomenės veiklai</t>
  </si>
  <si>
    <t>Konkretus 2021–2027 m. Europos Sąjungos investicijų programos uždavinys "5.1. Skatinti integruotą ir įtraukią socialinę, ekonominę ir aplinkosaugos plėtrą, puoselėti kultūrą, gamtos paveldą, darnų turizmą ir saugumą miestų teritorijose"</t>
  </si>
  <si>
    <t xml:space="preserve"> „Sukurtos arba atkurtos teritorijos, naudojamos ekonominei, rekreacinei ar turizmo paskirčiai“ </t>
  </si>
  <si>
    <t>R.S.2.3040</t>
  </si>
  <si>
    <t>(hektarai)</t>
  </si>
  <si>
    <t xml:space="preserve"> „Atviros erdvės, sukurtos arba atkurtos miestų teritorijose“ </t>
  </si>
  <si>
    <t>P.B.2.0114</t>
  </si>
  <si>
    <t>(kvadratiniai metrai)</t>
  </si>
  <si>
    <t xml:space="preserve">
33 832</t>
  </si>
  <si>
    <t>2.3 Teritorijos tarp Krašuonos parko, „Saulės“ gimnazijos ir Utenos dvaro atgaivinimas ir pritaikymas atviram gamtos centrui</t>
  </si>
  <si>
    <t xml:space="preserve"> „Sukurtos arba atkurtos teritorijos, naudojamos ekonominei, rekreacinei ar turizmo paskirčiai“</t>
  </si>
  <si>
    <t xml:space="preserve"> (hektarai)</t>
  </si>
  <si>
    <t xml:space="preserve"> „Integruoti teritorinio vystymo projektai“</t>
  </si>
  <si>
    <t xml:space="preserve"> (projektai)</t>
  </si>
  <si>
    <t xml:space="preserve"> „Atviros erdvės, sukurtos arba atkurtos miestų teritorijose“</t>
  </si>
  <si>
    <t xml:space="preserve"> (kvadratiniai metrai)</t>
  </si>
  <si>
    <t xml:space="preserve">
67 348</t>
  </si>
  <si>
    <t>Žaliųjų viešųjų erdvių atgaivinimas ir gyvenamųjų rajonų aplinkos humanizavimas, išnaudojant kompaktiškumo potencialą (II etapas)</t>
  </si>
  <si>
    <t>2.4 Vyžuonos parko teritorijos dalies ir Utenos daugiafunkcio sporto centro prieigų atgaivinimas ir pritaikymas bendruomenės veiklai</t>
  </si>
  <si>
    <t xml:space="preserve">
291 572</t>
  </si>
  <si>
    <t>2.7 Tankiai apgyvendintos urbanizuotos Aukštakalnio gyvenamųjų daugiabučių namų teritorijos dalies atgaivinimas, žalinimas ir funkcionalumo didinimas</t>
  </si>
  <si>
    <t xml:space="preserve"> „Rekultivuota žemė, naudojama žaliesiems plotams, socialiniams būstams, ekonominei arba kitai paskirčiai“</t>
  </si>
  <si>
    <t>R.B.2.2052</t>
  </si>
  <si>
    <t xml:space="preserve">
119 051</t>
  </si>
  <si>
    <t>Žaliųjų viešųjų erdvių atgaivinimas ir gyvenamųjų rajonų aplinkos humanizavimas, išnaudojant kompaktiškumo potencialą (III etapas)</t>
  </si>
  <si>
    <t>2.5 Smėlynės parko ir prieigų atgaivinimas bei pritaikymas bendruomenės poreikiams</t>
  </si>
  <si>
    <t xml:space="preserve"> „Sukurtos arba atkurtos teritorijos, naudojamos ekonominei, rekreacinei ar turizmo paskirčiai“
</t>
  </si>
  <si>
    <t xml:space="preserve">
„Naujų ar rekonstruotų pastatų, kurių pirminės energijos paklausa yra bent 20 % mažesnė, nei reikalauja energijos beveik nevartojantis pastatas, plotas“</t>
  </si>
  <si>
    <t xml:space="preserve">P.S.2.1034 </t>
  </si>
  <si>
    <t xml:space="preserve"> „Metinis konsoliduotų viešųjų paslaugų vartotojų skaičius“</t>
  </si>
  <si>
    <t>R.S.2.3039</t>
  </si>
  <si>
    <t xml:space="preserve"> (vartotojai per metus)</t>
  </si>
  <si>
    <t>Investicijų pritraukimo ir ekonominio konkurencingumo didinimas, išnaudojant pramonės sektoriaus potencialą</t>
  </si>
  <si>
    <t>2.6 Tankiai apgyvendintos urbanizuotos Vyturių gyvenamųjų daugiabučių namų teritorijos dalies atgaivinimas, žalinimas ir funkcionalumo didinimas</t>
  </si>
  <si>
    <t>Žaliųjų viešųjų erdvių atgaivinimas ir gyvenamųjų rajonų aplinkos humanizavimas, išnaudojant kompaktiškumo potencialą (IV etapas)</t>
  </si>
  <si>
    <t xml:space="preserve">2.1 Utenos miesto senojo parko atgaivinimas ir pritaikymas bendruomenės poreikiams </t>
  </si>
  <si>
    <t xml:space="preserve">
54,5</t>
  </si>
  <si>
    <t>2026-06</t>
  </si>
  <si>
    <t>2026-08</t>
  </si>
  <si>
    <t>2.8 Tankiai apgyvendintos urbanizuotos Statybininkų gyvenamųjų daugiabučių namų teritorijos dalies atgaivinimas, žalinimas ir funkcionalumo didinimas</t>
  </si>
  <si>
    <t xml:space="preserve">
4,78</t>
  </si>
  <si>
    <t xml:space="preserve">
47 778</t>
  </si>
  <si>
    <t>29-308-P</t>
  </si>
  <si>
    <t xml:space="preserve">Viešųjų paslaugų įvairovės  ir prieinamumo Utenos mieste pagerinimas.  </t>
  </si>
  <si>
    <t>3.1 Uteno s daugiafunkcio sporto centro plaukimo baseino rekonstrukcija ir visuomenės sveikatos paslaugų prieinamumo didinimas</t>
  </si>
  <si>
    <t xml:space="preserve">
26 077</t>
  </si>
  <si>
    <t xml:space="preserve">
„Naujų ar rekonstruotų pastatų, kurių pirminės energijos paklausa yra bent 20 % mažesnė, nei reikalauja energijos beveik nevartojantis pastatas, plotas“ </t>
  </si>
  <si>
    <t xml:space="preserve">
7 208,61</t>
  </si>
  <si>
    <t xml:space="preserve"> „Metinis konsoliduotų viešųjų paslaugų vartotojų skaičius“ </t>
  </si>
  <si>
    <t>(vartotojai per metus)</t>
  </si>
  <si>
    <t xml:space="preserve">
29 388</t>
  </si>
  <si>
    <t>Sąlygų tvariai verslo plėtrai sudarymas (I etapas)</t>
  </si>
  <si>
    <t>1.2 Investicijoms patrauklios teritorijos įrengimas Zarasų mieste</t>
  </si>
  <si>
    <t>Konkretus 2021–2027 m. Europos Sąjungos investicijų programos uždavinys "5.2. Skatinti integruotą ir įtraukią socialinę, ekonominę ir aplinkosaugos plėtrą, puoselėti kultūrą, gamtos paveldą, darnų turizmą ir saugumą miestų teritorijose"</t>
  </si>
  <si>
    <t xml:space="preserve">17 647,06
</t>
  </si>
  <si>
    <t>Sąlygų tvariai verslo plėtrai sudarymas (II etapas)</t>
  </si>
  <si>
    <t>1.3 Investicijoms patrauklios teritorijos įrengimas Dūkšto sen., Ignalinos rajono savivaldybėje</t>
  </si>
  <si>
    <t xml:space="preserve">166 711,77
</t>
  </si>
  <si>
    <t>29-311-P</t>
  </si>
  <si>
    <t>Sąlygų tvariai verslo plėtrai sudarymas (III etapas)</t>
  </si>
  <si>
    <t>1.1 Visagino  savivaldybės teritorijos (-ų) pritaikymas pramonės, komercijos, paslaugų verslo  investicijoms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</si>
  <si>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</si>
  <si>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332 811,26
</t>
  </si>
  <si>
    <t xml:space="preserve">58 731,40
</t>
  </si>
  <si>
    <t>Sąlygų tvariai verslo plėtrai sudarymas (IV etapas)</t>
  </si>
  <si>
    <t>1.5 Bendradarbystės centro VIZA-ART  sukūrimas Zarasuose</t>
  </si>
  <si>
    <t xml:space="preserve"> „Metinis konsoliduotų viešųjų paslaugų vartotojų skaičius“
</t>
  </si>
  <si>
    <t xml:space="preserve">(vartotojai per metus) </t>
  </si>
  <si>
    <t xml:space="preserve">130 860,00
</t>
  </si>
  <si>
    <t>Sąlygų tvariai verslo plėtrai sudarymas (V etapas)</t>
  </si>
  <si>
    <t>1.6 Bendradarbystės centro VIZA-LIFE sukūrimas Ignalinoje</t>
  </si>
  <si>
    <t xml:space="preserve">220 590,00
</t>
  </si>
  <si>
    <t>29-314-P</t>
  </si>
  <si>
    <t>Sąlygų tvariai verslo plėtrai sudarymas (VI etapas)</t>
  </si>
  <si>
    <t>1.4 Bendradarbystė s centro VIZA-CITY sukūrimas Visagine: socialinio verslumo ir kūrybinių industrijų centras su bendradarbystės erdvėmis</t>
  </si>
  <si>
    <t>VšĮ  Visagino ekonomikos plėtros agentūra</t>
  </si>
  <si>
    <t>29-315-P</t>
  </si>
  <si>
    <t>Gamtos ir kultūros objektų pritaikymas lankymu (I etapas)</t>
  </si>
  <si>
    <t>2.2 Gamtos ir kultūros objektų Rojuje pritaikymas lankymui</t>
  </si>
  <si>
    <t xml:space="preserve">
Integruoti teritorinio vystymo projektai</t>
  </si>
  <si>
    <t>projektai</t>
  </si>
  <si>
    <t xml:space="preserve">90 000,00
</t>
  </si>
  <si>
    <t xml:space="preserve">
„Sukurtos arba atkurtos teritorijos, naudojamos ekonominei, rekreacinei ar turizmo paskirčiai“
</t>
  </si>
  <si>
    <t>Hektarai</t>
  </si>
  <si>
    <t xml:space="preserve">
„Sukurtos arba atkurtos atviros erdvės“
(kvadratiniai metrai)</t>
  </si>
  <si>
    <t>P.S.2.1039</t>
  </si>
  <si>
    <t xml:space="preserve">
96 000</t>
  </si>
  <si>
    <t>2.4 Lūšių ežero pritaikymas lankymui</t>
  </si>
  <si>
    <t>2.5 Gavio ežero pritaikymas lankymui</t>
  </si>
  <si>
    <t>29-316-P</t>
  </si>
  <si>
    <t>Gamtos ir kultūros objektų pritaikymas lankymu (II etapas)</t>
  </si>
  <si>
    <t>2.10 Sartų ežero Dusetų mstl. pritaikymas lankymui</t>
  </si>
  <si>
    <t xml:space="preserve">
47 872</t>
  </si>
  <si>
    <t>2.8 Antazavės dvaro sodybos parko pritaikymas lankymui</t>
  </si>
  <si>
    <t>29-317-P</t>
  </si>
  <si>
    <t>Gamtos ir kultūros objektų pritaikymas lankymu (III etapas)</t>
  </si>
  <si>
    <t>2.3 Paplovinio ežero pritaikymas lankymui</t>
  </si>
  <si>
    <t>2.6 Viešosios turizmo infrastruktūros plėtra Sporto g., Ignalinoje</t>
  </si>
  <si>
    <t xml:space="preserve"> „Dviračiams skirtos infrastruktūros metinis naudotojų skaičius“
</t>
  </si>
  <si>
    <t>R.S.2.3025</t>
  </si>
  <si>
    <t>(naudotojai per metus)</t>
  </si>
  <si>
    <t xml:space="preserve"> „Dviračiams skirta infrastruktūra, kuriai suteikta parama“ </t>
  </si>
  <si>
    <t>(kilometrai)</t>
  </si>
  <si>
    <t>2.7 Viešosios turizmo infrastruktūros sukūrimas, pritaikant lankymui gamtos objektus Ignalinos rajono savivaldybėje</t>
  </si>
  <si>
    <t xml:space="preserve">
16 712</t>
  </si>
  <si>
    <t>29-318-P</t>
  </si>
  <si>
    <t>Gamtos ir kultūros objektų pritaikymas lankymu (IV etapas)</t>
  </si>
  <si>
    <t>2.11 Visagino gamtos objektų pritaikymas lankymui (sujungiant į bendrą gamtos maršrutą Visagino, Kukuižės ežerus su  Gražutės regioniniu parku)</t>
  </si>
  <si>
    <t xml:space="preserve">
9 493</t>
  </si>
  <si>
    <t>2.12 Visagino kultūros objektų pritaikymas lankymui, įrengiant būtiną viešąją infrastruktūrą</t>
  </si>
  <si>
    <t xml:space="preserve">
14 509</t>
  </si>
  <si>
    <t>29-319-P</t>
  </si>
  <si>
    <t>Gamtos ir kultūros objektų pritaikymas lankymu (V etapas)</t>
  </si>
  <si>
    <t xml:space="preserve">2.1 Palūšėje esančių gamtos ir kultūros objektų pritaikymas lankymui </t>
  </si>
  <si>
    <t xml:space="preserve">
„Sukurtos arba atkurtos atviros erdvės“
</t>
  </si>
  <si>
    <t xml:space="preserve">
615 000</t>
  </si>
  <si>
    <t xml:space="preserve"> „Dviračiams skirtos infrastruktūros metinis naudotojų skaičius“ </t>
  </si>
  <si>
    <t>29-320-P</t>
  </si>
  <si>
    <t>Gamtos ir kultūros objektų pritaikymas lankymu (VI etapas)</t>
  </si>
  <si>
    <t>2.9 Zarasaičio ir Zaraso ežerų bei Nikajaus upės Zarasuose pritaikymas lankymui</t>
  </si>
  <si>
    <t xml:space="preserve">
„Sukurtos arba atkurtos atviros erdvės“</t>
  </si>
  <si>
    <t xml:space="preserve">
54 414</t>
  </si>
  <si>
    <t xml:space="preserve">
5,87</t>
  </si>
  <si>
    <t>29-321-P</t>
  </si>
  <si>
    <t>Viešųjų paslaugų infrastruktūros įvairovės padidinimas ir prieinamumo pagerinimas (I etapas)</t>
  </si>
  <si>
    <t>3.1 Visuomen ės sveikatinimo ir neformalaus švietimo paslaugų plėtra</t>
  </si>
  <si>
    <t xml:space="preserve">
„Metinis konsoliduotų viešųjų paslaugų vartotojų skaičius“
</t>
  </si>
  <si>
    <t xml:space="preserve"> „Naujų ar rekonstruotų pastatų, kurių pirminės energijos paklausa yra bent 20 % mažesnė, nei reikalauja energijos beveik nevartojantis pastatas, plotas“ </t>
  </si>
  <si>
    <t>29-322-P</t>
  </si>
  <si>
    <t>Viešųjų paslaugų infrastruktūros įvairovės padidinimas ir prieinamumo pagerinimas (II etapas)</t>
  </si>
  <si>
    <t>3.2 Švietimo ir ugdy mo paslaugų plėtra, vystant STEAM ugdymo modelį</t>
  </si>
  <si>
    <t xml:space="preserve">410 000,00
</t>
  </si>
  <si>
    <t>29-323-P</t>
  </si>
  <si>
    <t>Viešųjų paslaugų infrastruktūros prieinamumo pagerinimas (I etapas)</t>
  </si>
  <si>
    <t>1.1 Visuomenės sveikatos  prevencijos paslaugų prieinamumo funkcinės zonos savivaldybėse gerinimas</t>
  </si>
  <si>
    <t>Viešųjų paslaugų infrastruktūros prieinamumo pagerinimas (II etapas)</t>
  </si>
  <si>
    <t>1.2 Vandens pažinimo centras (AkvaMolėtai)</t>
  </si>
  <si>
    <t>2026-03</t>
  </si>
  <si>
    <t>2026-05</t>
  </si>
  <si>
    <t>P.S.2.1034</t>
  </si>
  <si>
    <t>Viešųjų paslaugų infrastruktūros prieinamumo pagerinimas (III etapas)</t>
  </si>
  <si>
    <t>1.3 Menų pažinimo centras Anykščiuose</t>
  </si>
  <si>
    <t>29-326-P</t>
  </si>
  <si>
    <t xml:space="preserve"> Verslo prieinamumo pagerinimas (I etapas)</t>
  </si>
  <si>
    <t>2.1 Kūrybinių ir kultūrinių industrijų potencialo  stiprinimas (inkubatorius)</t>
  </si>
  <si>
    <t>29-327-P</t>
  </si>
  <si>
    <t xml:space="preserve"> Verslo prieinamumo pagerinimas (II etapas)</t>
  </si>
  <si>
    <t>2.2 Bendradarbystės centras Molėtuose</t>
  </si>
  <si>
    <t>29-328-P</t>
  </si>
  <si>
    <t xml:space="preserve">Investicinės aplinkos prieinamumo pagerinimas </t>
  </si>
  <si>
    <t>2.3 Investicijoms  tinkamų teritorijų išvystymas ir infrastruktūros įrengimas Molėtų rajono savivaldybėje</t>
  </si>
  <si>
    <t>29-329-P</t>
  </si>
  <si>
    <t>Turizmo paslaugų prieinamumo pagerinimas (I etapas)</t>
  </si>
  <si>
    <t>2.6 Gamtos ir kultūros objektų pritaikymas lankymui Molėtų rajono savivaldybėje</t>
  </si>
  <si>
    <t>29-330-P</t>
  </si>
  <si>
    <t>Turizmo paslaugų prieinamumo pagerinimas (II etapas)</t>
  </si>
  <si>
    <t>2.5 Ežerų pritaikymas lankymui Anykščių rajono savivaldybėje</t>
  </si>
  <si>
    <t>29-331-P</t>
  </si>
  <si>
    <t>Turizmo paslaugų prieinamumo pagerinimas (III etapas)</t>
  </si>
  <si>
    <t xml:space="preserve">2.4 Šventosios upės slėnio pritaikymas lankymui Anykščiuose </t>
  </si>
  <si>
    <t>29-332-P</t>
  </si>
  <si>
    <t>Turizmo paslaugų prieinamumo pagerinimas (IV etapas)</t>
  </si>
  <si>
    <t>2.9 Viešosios turizmo infrastruktūros pritaikymas lankymui Utenos rajono savivaldybėje (I etapas)</t>
  </si>
  <si>
    <t>29-333-P</t>
  </si>
  <si>
    <t>Turizmo paslaugų prieinamumo pagerinimas (V etapas)</t>
  </si>
  <si>
    <t>2.8 Viešosios turizmo  infrastruktūros prie Alaušo ežero plėtra</t>
  </si>
  <si>
    <t>29-334-P</t>
  </si>
  <si>
    <t>Turizmo paslaugų prieinamumo pagerinimas (VI etapas)</t>
  </si>
  <si>
    <t>2.10 Viešosios turizmo infrastruktūros pritaikymas lankymui Utenos rajono savivaldybėje (II etapas)</t>
  </si>
  <si>
    <t>29-335-P</t>
  </si>
  <si>
    <t>Turizmo paslaugų prieinamumo pagerinimas (VII etapas)</t>
  </si>
  <si>
    <t>2.11 Viešųjų turizmo paslaugų   efektyvinimas funkcinės zonos Ežerų Lietuva  savivaldybėse</t>
  </si>
  <si>
    <t xml:space="preserve">
26 850</t>
  </si>
  <si>
    <t>VšĮ Molėtų turizmo ir verslo informacijos centras</t>
  </si>
  <si>
    <t xml:space="preserve">R.B.2.2070 </t>
  </si>
  <si>
    <t xml:space="preserve">P.B.2.0066 </t>
  </si>
  <si>
    <t>29-419-P</t>
  </si>
  <si>
    <t>Socialinio būsto fondo plėtra Utenos regione IV</t>
  </si>
  <si>
    <r>
      <rPr>
        <b/>
        <sz val="10"/>
        <color theme="1"/>
        <rFont val="Times New Roman"/>
        <family val="1"/>
        <charset val="186"/>
      </rPr>
      <t>*Pastaba.</t>
    </r>
    <r>
      <rPr>
        <sz val="10"/>
        <color theme="1"/>
        <rFont val="Times New Roman"/>
        <family val="1"/>
        <charset val="186"/>
      </rPr>
      <t xml:space="preserve"> Projektui kvietimas buvo paskelbtas, tačiau kilus poreikiui tikslinti projekto informaciją, PĮP nebuvo pateiktas. Patikslinus informaciją Utenos regiono plėtros plane, projektui suplanuotas naujas kvietimas Nr. 29-419-P.</t>
    </r>
  </si>
  <si>
    <t>Pastebėjimai dėl stebėsenos rodiklių</t>
  </si>
  <si>
    <t xml:space="preserve">Šių kvietimų patvirtintos rodiklių kortelės įkeltos (1 priedo 4 priedas)  M:\2. PROGRAMOS\3.1 EGADP - SP 21-27\2. Kvietimai\DTPS\1.2 KVIETIMŲ PLANAI\Suderintos rodiklių kortelės\10-001-06-01-03 (RE) </t>
  </si>
  <si>
    <t>01-004-07-01-01 (RE)-29-(LT029-03-01-01 )</t>
  </si>
  <si>
    <t>29-304-P</t>
  </si>
  <si>
    <t>01-004-07-02-01 (RE)-29-(LT029-03-01-01 )</t>
  </si>
  <si>
    <t>R.N.2.5720</t>
  </si>
  <si>
    <t>29-305-P</t>
  </si>
  <si>
    <t>29-306-P</t>
  </si>
  <si>
    <t>29-307-P</t>
  </si>
  <si>
    <t>29-309-P</t>
  </si>
  <si>
    <t>01-004-07-01-01 (RE)-29-(LT029-03-02-01)</t>
  </si>
  <si>
    <t>29-310-P</t>
  </si>
  <si>
    <t>29-312-P</t>
  </si>
  <si>
    <t>29-313-P</t>
  </si>
  <si>
    <t>01-004-07-02-01 (RE)-29-(LT029-03-02-01 )</t>
  </si>
  <si>
    <t>01-004-07-02-01 (RE)-29-(LT029-03-02-02 )</t>
  </si>
  <si>
    <t>29-324-P</t>
  </si>
  <si>
    <t>29-325-P</t>
  </si>
  <si>
    <t>01-004-07-01-01 (RE)-29-(LT029-03-02-02 )</t>
  </si>
  <si>
    <t>NEBEVYKDOMA</t>
  </si>
  <si>
    <t>29-336-P</t>
  </si>
  <si>
    <t xml:space="preserve"> Viešųjų paslaugų infrastruktūros prieinamumo pagerinimas (IV etapas)</t>
  </si>
  <si>
    <t>2.7. Infocentro „Vartai į Aukštaitijos nacionalinį parką“ sukūrimas</t>
  </si>
  <si>
    <t xml:space="preserve">1.4. Infocentro „Vartai į Aukštaitijos nacionalinį parką“ sukūrimas </t>
  </si>
  <si>
    <t>Metinis konsoliduotų viešųjų paslaugų vartotojų skaičius</t>
  </si>
  <si>
    <t>29-337-P</t>
  </si>
  <si>
    <t>Investicinės aplinkos ir verslo bei turizmo paslaugų prieinamumo pagerinimas (VIII etapas)</t>
  </si>
  <si>
    <t>2.13. Investicijoms tinkamų teritorijų išvystymas ir infrastruktūros įrengimas Molėtų rajono savivaldybėje (II etapas)</t>
  </si>
  <si>
    <t>„Sukurtos arba atkurtos teritorijos, naudojamos ekonominei, rekreacinei ar turizmo paskirčiai“</t>
  </si>
  <si>
    <t>2.15. Asvejos ežero pritaikymas lankymui</t>
  </si>
  <si>
    <t>2.16. Kulionių etnografinės sodybos pritaikymas lankymui</t>
  </si>
  <si>
    <t>29-338-P</t>
  </si>
  <si>
    <t>Turizmo paslaugų prieinamumo pagerinimas (IX etapas)</t>
  </si>
  <si>
    <t>2.14. Jurkiškio pažintinio tako pritaikymas lankymui</t>
  </si>
  <si>
    <t>29-339-P</t>
  </si>
  <si>
    <t xml:space="preserve"> Verslo prieinamumo pagerinimas (III etapas)</t>
  </si>
  <si>
    <t>2.12. Investicijoms tinkamų teritorijų išvystymas ir infrastruktūros įrengimas Molėtų rajono savivaldybėje (I etapas)</t>
  </si>
  <si>
    <t xml:space="preserve">90 000,00
</t>
  </si>
  <si>
    <t>2024-08-30</t>
  </si>
  <si>
    <t>2024--11-28</t>
  </si>
  <si>
    <t>29-222-P</t>
  </si>
  <si>
    <t>29-223-P</t>
  </si>
  <si>
    <t>2024-03-13  (PĮP dėl poveiklės 1.4 atsiimtas vertinimo metu, 2025-03-05 RPPL keitimu projektas išbrauktas iš poveiklių sąrašo)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</si>
</sst>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yyyy/mm"/>
    <numFmt numFmtId="165" formatCode="#,##0.0"/>
    <numFmt numFmtId="166" formatCode="0.00000"/>
  </numFmts>
  <fonts count="47"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color rgb="FF006100"/>
      <name val="Calibri"/>
      <family val="2"/>
      <charset val="186"/>
      <scheme val="minor"/>
    </font>
    <font>
      <sz val="11"/>
      <color rgb="FFFF0000"/>
      <name val="Calibri"/>
      <family val="2"/>
      <charset val="186"/>
      <scheme val="minor"/>
    </font>
    <font>
      <b/>
      <sz val="11"/>
      <color theme="1"/>
      <name val="Calibri"/>
      <family val="2"/>
      <charset val="186"/>
      <scheme val="minor"/>
    </font>
    <font>
      <b/>
      <sz val="12"/>
      <color theme="1"/>
      <name val="Calibri"/>
      <family val="2"/>
      <charset val="186"/>
      <scheme val="minor"/>
    </font>
    <font>
      <b/>
      <sz val="11"/>
      <name val="Calibri"/>
      <family val="2"/>
      <charset val="186"/>
      <scheme val="minor"/>
    </font>
    <font>
      <sz val="11"/>
      <name val="Calibri"/>
      <family val="2"/>
      <charset val="186"/>
      <scheme val="minor"/>
    </font>
    <font>
      <sz val="11"/>
      <name val="Calibri"/>
      <family val="2"/>
      <charset val="186"/>
    </font>
    <font>
      <sz val="11"/>
      <name val="Calibri"/>
      <family val="2"/>
      <scheme val="minor"/>
    </font>
    <font>
      <sz val="11"/>
      <name val="Calibri"/>
      <family val="2"/>
    </font>
    <font>
      <sz val="11"/>
      <name val="Arial"/>
      <family val="2"/>
      <charset val="186"/>
    </font>
    <font>
      <sz val="11"/>
      <color rgb="FFFF0000"/>
      <name val="Calibri"/>
      <family val="2"/>
      <scheme val="minor"/>
    </font>
    <font>
      <sz val="11"/>
      <color theme="0" tint="-0.249977111117893"/>
      <name val="Calibri"/>
      <family val="2"/>
      <scheme val="minor"/>
    </font>
    <font>
      <sz val="11"/>
      <color theme="0" tint="-0.249977111117893"/>
      <name val="Calibri"/>
      <family val="2"/>
    </font>
    <font>
      <sz val="11"/>
      <color theme="0" tint="-4.9989318521683403E-2"/>
      <name val="Calibri"/>
      <family val="2"/>
      <scheme val="minor"/>
    </font>
    <font>
      <sz val="9"/>
      <name val="Times New Roman"/>
      <family val="1"/>
      <charset val="186"/>
    </font>
    <font>
      <sz val="9"/>
      <color theme="1"/>
      <name val="Times New Roman"/>
      <family val="1"/>
    </font>
    <font>
      <sz val="9"/>
      <name val="Times New Roman"/>
      <family val="1"/>
    </font>
    <font>
      <i/>
      <strike/>
      <sz val="9"/>
      <color theme="1"/>
      <name val="Times New Roman"/>
      <family val="1"/>
      <charset val="186"/>
    </font>
    <font>
      <i/>
      <strike/>
      <sz val="9"/>
      <name val="Times New Roman"/>
      <family val="1"/>
      <charset val="186"/>
    </font>
    <font>
      <i/>
      <strike/>
      <sz val="10"/>
      <color theme="1"/>
      <name val="Times New Roman"/>
      <family val="1"/>
      <charset val="186"/>
    </font>
    <font>
      <i/>
      <strike/>
      <sz val="10"/>
      <name val="Times New Roman"/>
      <family val="1"/>
      <charset val="186"/>
    </font>
    <font>
      <sz val="10"/>
      <color rgb="FFFF0000"/>
      <name val="Times New Roman"/>
      <family val="1"/>
      <charset val="186"/>
    </font>
    <font>
      <sz val="10"/>
      <color theme="1"/>
      <name val="Calibri"/>
      <family val="2"/>
      <charset val="186"/>
      <scheme val="minor"/>
    </font>
    <font>
      <i/>
      <sz val="9"/>
      <color theme="1"/>
      <name val="Times New Roman"/>
      <family val="1"/>
    </font>
    <font>
      <i/>
      <sz val="9"/>
      <name val="Times New Roman"/>
      <family val="1"/>
    </font>
    <font>
      <i/>
      <u/>
      <sz val="9"/>
      <name val="Times New Roman"/>
      <family val="1"/>
    </font>
    <font>
      <sz val="11"/>
      <color theme="1"/>
      <name val="Times New Roman"/>
      <family val="1"/>
    </font>
    <font>
      <sz val="11"/>
      <name val="Times New Roman"/>
      <family val="1"/>
    </font>
    <font>
      <i/>
      <sz val="10"/>
      <color theme="0" tint="-0.499984740745262"/>
      <name val="Times New Roman"/>
      <family val="1"/>
      <charset val="186"/>
    </font>
    <font>
      <b/>
      <sz val="11"/>
      <name val="Calibri"/>
      <family val="2"/>
      <scheme val="minor"/>
    </font>
    <font>
      <i/>
      <sz val="10"/>
      <name val="Times New Roman"/>
      <family val="1"/>
    </font>
    <font>
      <b/>
      <sz val="10"/>
      <name val="Times New Roman"/>
      <family val="1"/>
    </font>
    <font>
      <sz val="8"/>
      <name val="Times New Roman"/>
      <family val="1"/>
    </font>
  </fonts>
  <fills count="6">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FFCC"/>
      </patternFill>
    </fill>
    <fill>
      <patternFill patternType="solid">
        <fgColor theme="4" tint="0.3999755851924192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rgb="FFB2B2B2"/>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rgb="FFB2B2B2"/>
      </bottom>
      <diagonal/>
    </border>
    <border>
      <left/>
      <right style="thin">
        <color rgb="FFB2B2B2"/>
      </right>
      <top/>
      <bottom style="thin">
        <color rgb="FFB2B2B2"/>
      </bottom>
      <diagonal/>
    </border>
    <border>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style="thin">
        <color indexed="64"/>
      </left>
      <right style="thin">
        <color indexed="64"/>
      </right>
      <top/>
      <bottom style="thin">
        <color rgb="FFB2B2B2"/>
      </bottom>
      <diagonal/>
    </border>
    <border>
      <left style="thin">
        <color indexed="64"/>
      </left>
      <right style="thin">
        <color indexed="64"/>
      </right>
      <top style="thin">
        <color rgb="FFB2B2B2"/>
      </top>
      <bottom style="thin">
        <color rgb="FFB2B2B2"/>
      </bottom>
      <diagonal/>
    </border>
    <border>
      <left style="thin">
        <color indexed="64"/>
      </left>
      <right style="thin">
        <color indexed="64"/>
      </right>
      <top style="thin">
        <color rgb="FFB2B2B2"/>
      </top>
      <bottom style="thin">
        <color indexed="64"/>
      </bottom>
      <diagonal/>
    </border>
    <border>
      <left/>
      <right style="thin">
        <color rgb="FFB2B2B2"/>
      </right>
      <top style="thin">
        <color rgb="FFB2B2B2"/>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4" fontId="13" fillId="0" borderId="0" applyFont="0" applyFill="0" applyBorder="0" applyAlignment="0" applyProtection="0"/>
    <xf numFmtId="0" fontId="14" fillId="3" borderId="0" applyNumberFormat="0" applyBorder="0" applyAlignment="0" applyProtection="0"/>
    <xf numFmtId="0" fontId="13" fillId="4" borderId="7" applyNumberFormat="0" applyFont="0" applyAlignment="0" applyProtection="0"/>
  </cellStyleXfs>
  <cellXfs count="589">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vertic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16" fillId="5" borderId="1" xfId="0" applyFont="1" applyFill="1" applyBorder="1" applyAlignment="1">
      <alignment horizontal="center"/>
    </xf>
    <xf numFmtId="0" fontId="13" fillId="0" borderId="1" xfId="0" applyFont="1" applyBorder="1" applyAlignment="1">
      <alignment horizontal="left" vertical="top" wrapText="1"/>
    </xf>
    <xf numFmtId="0" fontId="19" fillId="0" borderId="1" xfId="0" applyFont="1" applyBorder="1" applyAlignment="1">
      <alignment horizontal="left" vertical="top" wrapText="1"/>
    </xf>
    <xf numFmtId="0" fontId="19" fillId="0" borderId="1" xfId="2" applyFont="1" applyFill="1" applyBorder="1" applyAlignment="1">
      <alignment horizontal="left" vertical="top" wrapText="1"/>
    </xf>
    <xf numFmtId="0" fontId="21" fillId="0" borderId="1" xfId="2" applyFont="1" applyFill="1" applyBorder="1" applyAlignment="1">
      <alignment horizontal="left" vertical="top" wrapText="1"/>
    </xf>
    <xf numFmtId="0" fontId="21" fillId="0" borderId="1" xfId="0" applyFont="1" applyBorder="1" applyAlignment="1">
      <alignment horizontal="left" vertical="top"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2" fillId="0" borderId="27" xfId="0" applyFont="1" applyBorder="1" applyAlignment="1">
      <alignment horizontal="center"/>
    </xf>
    <xf numFmtId="0" fontId="2" fillId="0" borderId="28" xfId="0" applyFont="1" applyBorder="1" applyAlignment="1">
      <alignment horizontal="center"/>
    </xf>
    <xf numFmtId="0" fontId="11" fillId="0" borderId="28" xfId="0" applyFont="1" applyBorder="1" applyAlignment="1">
      <alignment horizontal="center"/>
    </xf>
    <xf numFmtId="0" fontId="2" fillId="0" borderId="29" xfId="0" applyFont="1" applyBorder="1" applyAlignment="1">
      <alignment horizontal="center"/>
    </xf>
    <xf numFmtId="0" fontId="4" fillId="0" borderId="1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4" xfId="0" applyFont="1" applyBorder="1" applyAlignment="1">
      <alignment horizontal="center" vertical="center" wrapText="1"/>
    </xf>
    <xf numFmtId="0" fontId="19" fillId="0" borderId="2" xfId="0" applyFont="1" applyBorder="1" applyAlignment="1">
      <alignment vertical="top" wrapText="1"/>
    </xf>
    <xf numFmtId="0" fontId="13" fillId="0" borderId="2" xfId="0" applyFont="1" applyBorder="1" applyAlignment="1">
      <alignment vertical="top" wrapText="1"/>
    </xf>
    <xf numFmtId="0" fontId="13" fillId="0" borderId="11" xfId="0" applyFont="1" applyBorder="1" applyAlignment="1">
      <alignment vertical="top" wrapText="1"/>
    </xf>
    <xf numFmtId="2" fontId="13" fillId="0" borderId="2" xfId="0" applyNumberFormat="1" applyFont="1" applyBorder="1" applyAlignment="1">
      <alignment vertical="top" wrapText="1"/>
    </xf>
    <xf numFmtId="2" fontId="13" fillId="0" borderId="11" xfId="0" applyNumberFormat="1" applyFont="1" applyBorder="1" applyAlignment="1">
      <alignment vertical="top" wrapText="1"/>
    </xf>
    <xf numFmtId="49" fontId="0" fillId="0" borderId="2" xfId="0" applyNumberFormat="1" applyBorder="1" applyAlignment="1">
      <alignment vertical="top" wrapText="1"/>
    </xf>
    <xf numFmtId="49" fontId="13" fillId="0" borderId="11" xfId="0" applyNumberFormat="1" applyFont="1" applyBorder="1" applyAlignment="1">
      <alignment vertical="top" wrapText="1"/>
    </xf>
    <xf numFmtId="14" fontId="13" fillId="0" borderId="2" xfId="0" applyNumberFormat="1" applyFont="1" applyBorder="1" applyAlignment="1">
      <alignment vertical="top" wrapText="1"/>
    </xf>
    <xf numFmtId="0" fontId="13" fillId="0" borderId="0" xfId="0" applyFont="1" applyAlignment="1">
      <alignment horizontal="left" vertical="top" wrapText="1"/>
    </xf>
    <xf numFmtId="0" fontId="25" fillId="0" borderId="11" xfId="0" applyFont="1" applyBorder="1" applyAlignment="1">
      <alignment vertical="top" wrapText="1"/>
    </xf>
    <xf numFmtId="0" fontId="19" fillId="0" borderId="11" xfId="0" applyFont="1" applyBorder="1" applyAlignment="1">
      <alignment vertical="top" wrapText="1"/>
    </xf>
    <xf numFmtId="0" fontId="13" fillId="0" borderId="3" xfId="0" applyFont="1" applyBorder="1" applyAlignment="1">
      <alignment vertical="top" wrapText="1"/>
    </xf>
    <xf numFmtId="0" fontId="19" fillId="0" borderId="3" xfId="0" applyFont="1" applyBorder="1" applyAlignment="1">
      <alignment vertical="top" wrapText="1"/>
    </xf>
    <xf numFmtId="2" fontId="13" fillId="0" borderId="3" xfId="0" applyNumberFormat="1" applyFont="1" applyBorder="1" applyAlignment="1">
      <alignment vertical="top" wrapText="1"/>
    </xf>
    <xf numFmtId="2" fontId="13" fillId="0" borderId="3" xfId="1" applyNumberFormat="1" applyFont="1" applyFill="1" applyBorder="1" applyAlignment="1">
      <alignment vertical="top" wrapText="1"/>
    </xf>
    <xf numFmtId="49" fontId="13" fillId="0" borderId="3" xfId="0" applyNumberFormat="1" applyFont="1" applyBorder="1" applyAlignment="1">
      <alignment vertical="top" wrapText="1"/>
    </xf>
    <xf numFmtId="2" fontId="19" fillId="0" borderId="2" xfId="0" applyNumberFormat="1" applyFont="1" applyBorder="1" applyAlignment="1">
      <alignment vertical="top" wrapText="1"/>
    </xf>
    <xf numFmtId="49" fontId="19" fillId="0" borderId="2" xfId="0" applyNumberFormat="1" applyFont="1" applyBorder="1" applyAlignment="1">
      <alignment vertical="top" wrapText="1"/>
    </xf>
    <xf numFmtId="0" fontId="15" fillId="0" borderId="0" xfId="0" applyFont="1" applyAlignment="1">
      <alignment horizontal="left" vertical="top" wrapText="1"/>
    </xf>
    <xf numFmtId="2" fontId="19" fillId="0" borderId="11" xfId="0" applyNumberFormat="1" applyFont="1" applyBorder="1" applyAlignment="1">
      <alignment vertical="top" wrapText="1"/>
    </xf>
    <xf numFmtId="49" fontId="19" fillId="0" borderId="11" xfId="0" applyNumberFormat="1" applyFont="1" applyBorder="1" applyAlignment="1">
      <alignment vertical="top" wrapText="1"/>
    </xf>
    <xf numFmtId="0" fontId="15" fillId="0" borderId="11" xfId="0" applyFont="1" applyBorder="1" applyAlignment="1">
      <alignment vertical="top" wrapText="1"/>
    </xf>
    <xf numFmtId="2" fontId="19" fillId="0" borderId="3" xfId="0" applyNumberFormat="1" applyFont="1" applyBorder="1" applyAlignment="1">
      <alignment vertical="top" wrapText="1"/>
    </xf>
    <xf numFmtId="49" fontId="19" fillId="0" borderId="3" xfId="0" applyNumberFormat="1" applyFont="1" applyBorder="1" applyAlignment="1">
      <alignment vertical="top" wrapText="1"/>
    </xf>
    <xf numFmtId="0" fontId="15" fillId="0" borderId="3" xfId="0" applyFont="1" applyBorder="1" applyAlignment="1">
      <alignment vertical="top" wrapText="1"/>
    </xf>
    <xf numFmtId="49" fontId="13" fillId="0" borderId="2" xfId="0" applyNumberFormat="1" applyFont="1" applyBorder="1" applyAlignment="1">
      <alignment vertical="top" wrapText="1"/>
    </xf>
    <xf numFmtId="0" fontId="19" fillId="0" borderId="2" xfId="2" applyFont="1" applyFill="1" applyBorder="1" applyAlignment="1">
      <alignment vertical="top" wrapText="1"/>
    </xf>
    <xf numFmtId="0" fontId="19" fillId="0" borderId="6" xfId="2" applyFont="1" applyFill="1" applyBorder="1" applyAlignment="1">
      <alignment vertical="top" wrapText="1"/>
    </xf>
    <xf numFmtId="0" fontId="19" fillId="0" borderId="4" xfId="2" applyFont="1" applyFill="1" applyBorder="1" applyAlignment="1">
      <alignment vertical="top" wrapText="1"/>
    </xf>
    <xf numFmtId="0" fontId="19" fillId="0" borderId="1" xfId="2" applyFont="1" applyFill="1" applyBorder="1" applyAlignment="1">
      <alignment horizontal="left" vertical="top"/>
    </xf>
    <xf numFmtId="0" fontId="19" fillId="0" borderId="5" xfId="2" applyFont="1" applyFill="1" applyBorder="1" applyAlignment="1">
      <alignment vertical="top"/>
    </xf>
    <xf numFmtId="2" fontId="19" fillId="0" borderId="5" xfId="2" applyNumberFormat="1" applyFont="1" applyFill="1" applyBorder="1" applyAlignment="1">
      <alignment vertical="top"/>
    </xf>
    <xf numFmtId="2" fontId="19" fillId="0" borderId="2" xfId="2" applyNumberFormat="1" applyFont="1" applyFill="1" applyBorder="1" applyAlignment="1">
      <alignment vertical="top"/>
    </xf>
    <xf numFmtId="2" fontId="19" fillId="0" borderId="2" xfId="2" applyNumberFormat="1" applyFont="1" applyFill="1" applyBorder="1" applyAlignment="1">
      <alignment vertical="top" wrapText="1"/>
    </xf>
    <xf numFmtId="164" fontId="19" fillId="0" borderId="2" xfId="2" applyNumberFormat="1" applyFont="1" applyFill="1" applyBorder="1" applyAlignment="1">
      <alignment horizontal="center" vertical="top"/>
    </xf>
    <xf numFmtId="164" fontId="19" fillId="0" borderId="32" xfId="2" quotePrefix="1" applyNumberFormat="1" applyFont="1" applyFill="1" applyBorder="1" applyAlignment="1">
      <alignment horizontal="center" vertical="top"/>
    </xf>
    <xf numFmtId="14" fontId="19" fillId="0" borderId="4" xfId="2" applyNumberFormat="1" applyFont="1" applyFill="1" applyBorder="1" applyAlignment="1">
      <alignment vertical="top" wrapText="1"/>
    </xf>
    <xf numFmtId="0" fontId="19" fillId="0" borderId="0" xfId="2" applyFont="1" applyFill="1" applyAlignment="1">
      <alignment horizontal="left" vertical="top" wrapText="1"/>
    </xf>
    <xf numFmtId="0" fontId="21" fillId="0" borderId="0" xfId="0" applyFont="1" applyAlignment="1">
      <alignment vertical="top" wrapText="1"/>
    </xf>
    <xf numFmtId="0" fontId="27" fillId="0" borderId="11" xfId="3" applyFont="1" applyFill="1" applyBorder="1" applyAlignment="1">
      <alignment vertical="top" wrapText="1"/>
    </xf>
    <xf numFmtId="0" fontId="21" fillId="0" borderId="12" xfId="0" applyFont="1" applyBorder="1" applyAlignment="1">
      <alignment vertical="top" wrapText="1"/>
    </xf>
    <xf numFmtId="0" fontId="19" fillId="0" borderId="11" xfId="2" applyFont="1" applyFill="1" applyBorder="1" applyAlignment="1">
      <alignment vertical="top" wrapText="1"/>
    </xf>
    <xf numFmtId="0" fontId="21" fillId="0" borderId="11" xfId="0" applyFont="1" applyBorder="1" applyAlignment="1">
      <alignment vertical="top" wrapText="1"/>
    </xf>
    <xf numFmtId="0" fontId="19" fillId="0" borderId="1" xfId="3" applyFont="1" applyFill="1" applyBorder="1" applyAlignment="1">
      <alignment horizontal="left" vertical="top"/>
    </xf>
    <xf numFmtId="0" fontId="19" fillId="0" borderId="33" xfId="2" applyFont="1" applyFill="1" applyBorder="1" applyAlignment="1">
      <alignment vertical="top"/>
    </xf>
    <xf numFmtId="0" fontId="19" fillId="0" borderId="12" xfId="2" applyFont="1" applyFill="1" applyBorder="1" applyAlignment="1">
      <alignment vertical="top" wrapText="1"/>
    </xf>
    <xf numFmtId="2" fontId="19" fillId="0" borderId="33" xfId="2" applyNumberFormat="1" applyFont="1" applyFill="1" applyBorder="1" applyAlignment="1">
      <alignment vertical="top"/>
    </xf>
    <xf numFmtId="2" fontId="19" fillId="0" borderId="11" xfId="2" applyNumberFormat="1" applyFont="1" applyFill="1" applyBorder="1" applyAlignment="1">
      <alignment vertical="top"/>
    </xf>
    <xf numFmtId="164" fontId="19" fillId="0" borderId="11" xfId="3" applyNumberFormat="1" applyFont="1" applyFill="1" applyBorder="1" applyAlignment="1">
      <alignment vertical="top"/>
    </xf>
    <xf numFmtId="2" fontId="21" fillId="0" borderId="0" xfId="0" applyNumberFormat="1" applyFont="1" applyAlignment="1">
      <alignment horizontal="left" vertical="top" wrapText="1"/>
    </xf>
    <xf numFmtId="0" fontId="21" fillId="0" borderId="0" xfId="0" applyFont="1" applyAlignment="1">
      <alignment horizontal="left" vertical="top" wrapText="1"/>
    </xf>
    <xf numFmtId="0" fontId="19" fillId="0" borderId="3" xfId="2" applyFont="1" applyFill="1" applyBorder="1" applyAlignment="1">
      <alignment vertical="top" wrapText="1"/>
    </xf>
    <xf numFmtId="0" fontId="21" fillId="0" borderId="3" xfId="0" applyFont="1" applyBorder="1" applyAlignment="1">
      <alignment vertical="top" wrapText="1"/>
    </xf>
    <xf numFmtId="0" fontId="19" fillId="0" borderId="34" xfId="2" applyFont="1" applyFill="1" applyBorder="1" applyAlignment="1">
      <alignment vertical="top"/>
    </xf>
    <xf numFmtId="0" fontId="21" fillId="0" borderId="33" xfId="0" applyFont="1" applyBorder="1" applyAlignment="1">
      <alignment vertical="top" wrapText="1"/>
    </xf>
    <xf numFmtId="2" fontId="19" fillId="0" borderId="3" xfId="2" applyNumberFormat="1" applyFont="1" applyFill="1" applyBorder="1" applyAlignment="1">
      <alignment vertical="top"/>
    </xf>
    <xf numFmtId="2" fontId="19" fillId="0" borderId="34" xfId="2" applyNumberFormat="1" applyFont="1" applyFill="1" applyBorder="1" applyAlignment="1">
      <alignment vertical="top"/>
    </xf>
    <xf numFmtId="0" fontId="21" fillId="0" borderId="11" xfId="0" applyFont="1" applyBorder="1" applyAlignment="1">
      <alignment horizontal="left" vertical="top" wrapText="1"/>
    </xf>
    <xf numFmtId="0" fontId="19" fillId="0" borderId="2" xfId="2" applyFont="1" applyFill="1" applyBorder="1" applyAlignment="1">
      <alignment vertical="top"/>
    </xf>
    <xf numFmtId="2" fontId="19" fillId="0" borderId="11" xfId="2" applyNumberFormat="1" applyFont="1" applyFill="1" applyBorder="1" applyAlignment="1">
      <alignment horizontal="center" vertical="top"/>
    </xf>
    <xf numFmtId="0" fontId="19" fillId="0" borderId="11" xfId="2" applyFont="1" applyFill="1" applyBorder="1" applyAlignment="1">
      <alignment vertical="top"/>
    </xf>
    <xf numFmtId="0" fontId="25" fillId="0" borderId="3" xfId="0" applyFont="1" applyBorder="1" applyAlignment="1">
      <alignment vertical="top" wrapText="1"/>
    </xf>
    <xf numFmtId="0" fontId="21" fillId="0" borderId="35" xfId="0" applyFont="1" applyBorder="1" applyAlignment="1">
      <alignment vertical="top" wrapText="1"/>
    </xf>
    <xf numFmtId="0" fontId="27" fillId="0" borderId="3" xfId="3" applyFont="1" applyFill="1" applyBorder="1" applyAlignment="1">
      <alignment vertical="top" wrapText="1"/>
    </xf>
    <xf numFmtId="0" fontId="21" fillId="0" borderId="13" xfId="0" applyFont="1" applyBorder="1" applyAlignment="1">
      <alignment vertical="top" wrapText="1"/>
    </xf>
    <xf numFmtId="164" fontId="19" fillId="0" borderId="3" xfId="3" applyNumberFormat="1" applyFont="1" applyFill="1" applyBorder="1" applyAlignment="1">
      <alignment vertical="top"/>
    </xf>
    <xf numFmtId="0" fontId="21" fillId="0" borderId="2" xfId="0" applyFont="1" applyBorder="1" applyAlignment="1">
      <alignment vertical="top" wrapText="1"/>
    </xf>
    <xf numFmtId="0" fontId="21" fillId="0" borderId="11" xfId="3" applyFont="1" applyFill="1" applyBorder="1" applyAlignment="1">
      <alignment vertical="top" wrapText="1"/>
    </xf>
    <xf numFmtId="0" fontId="19" fillId="0" borderId="8" xfId="2" applyFont="1" applyFill="1" applyBorder="1" applyAlignment="1">
      <alignment horizontal="left" vertical="top"/>
    </xf>
    <xf numFmtId="4" fontId="19" fillId="0" borderId="2" xfId="2" applyNumberFormat="1" applyFont="1" applyFill="1" applyBorder="1" applyAlignment="1">
      <alignment vertical="top" wrapText="1"/>
    </xf>
    <xf numFmtId="4" fontId="19" fillId="0" borderId="2" xfId="2" applyNumberFormat="1" applyFont="1" applyFill="1" applyBorder="1" applyAlignment="1">
      <alignment vertical="top"/>
    </xf>
    <xf numFmtId="4" fontId="19" fillId="0" borderId="2" xfId="3" applyNumberFormat="1" applyFont="1" applyFill="1" applyBorder="1" applyAlignment="1">
      <alignment vertical="top"/>
    </xf>
    <xf numFmtId="4" fontId="19" fillId="0" borderId="2" xfId="0" applyNumberFormat="1" applyFont="1" applyBorder="1" applyAlignment="1">
      <alignment vertical="top" wrapText="1"/>
    </xf>
    <xf numFmtId="0" fontId="25" fillId="0" borderId="11" xfId="3" applyFont="1" applyFill="1" applyBorder="1" applyAlignment="1">
      <alignment vertical="top" wrapText="1"/>
    </xf>
    <xf numFmtId="4" fontId="19" fillId="0" borderId="11" xfId="2" applyNumberFormat="1" applyFont="1" applyFill="1" applyBorder="1" applyAlignment="1">
      <alignment vertical="top" wrapText="1"/>
    </xf>
    <xf numFmtId="4" fontId="19" fillId="0" borderId="11" xfId="2" applyNumberFormat="1" applyFont="1" applyFill="1" applyBorder="1" applyAlignment="1">
      <alignment vertical="top"/>
    </xf>
    <xf numFmtId="4" fontId="19" fillId="0" borderId="11" xfId="3" applyNumberFormat="1" applyFont="1" applyFill="1" applyBorder="1" applyAlignment="1">
      <alignment vertical="top"/>
    </xf>
    <xf numFmtId="4" fontId="19" fillId="0" borderId="11" xfId="0" applyNumberFormat="1" applyFont="1" applyBorder="1" applyAlignment="1">
      <alignment vertical="top" wrapText="1"/>
    </xf>
    <xf numFmtId="164" fontId="19" fillId="0" borderId="38" xfId="3" applyNumberFormat="1" applyFont="1" applyFill="1" applyBorder="1" applyAlignment="1">
      <alignment horizontal="center" vertical="top"/>
    </xf>
    <xf numFmtId="4" fontId="21" fillId="0" borderId="0" xfId="0" applyNumberFormat="1" applyFont="1" applyAlignment="1">
      <alignment horizontal="left" vertical="top" wrapText="1"/>
    </xf>
    <xf numFmtId="0" fontId="21" fillId="0" borderId="2" xfId="3" applyFont="1" applyFill="1" applyBorder="1" applyAlignment="1">
      <alignment vertical="top" wrapText="1"/>
    </xf>
    <xf numFmtId="0" fontId="21" fillId="0" borderId="2" xfId="2" applyFont="1" applyFill="1" applyBorder="1" applyAlignment="1">
      <alignment vertical="top" wrapText="1"/>
    </xf>
    <xf numFmtId="0" fontId="21" fillId="0" borderId="1" xfId="3" applyFont="1" applyFill="1" applyBorder="1" applyAlignment="1">
      <alignment horizontal="left" vertical="top"/>
    </xf>
    <xf numFmtId="0" fontId="21" fillId="0" borderId="8" xfId="2" applyFont="1" applyFill="1" applyBorder="1" applyAlignment="1">
      <alignment horizontal="left" vertical="top"/>
    </xf>
    <xf numFmtId="0" fontId="21" fillId="0" borderId="2" xfId="2" applyFont="1" applyFill="1" applyBorder="1" applyAlignment="1">
      <alignment vertical="top"/>
    </xf>
    <xf numFmtId="4" fontId="21" fillId="0" borderId="2" xfId="2" applyNumberFormat="1" applyFont="1" applyFill="1" applyBorder="1" applyAlignment="1">
      <alignment vertical="top" wrapText="1"/>
    </xf>
    <xf numFmtId="4" fontId="21" fillId="0" borderId="2" xfId="2" applyNumberFormat="1" applyFont="1" applyFill="1" applyBorder="1" applyAlignment="1">
      <alignment vertical="top"/>
    </xf>
    <xf numFmtId="4" fontId="21" fillId="0" borderId="2" xfId="0" applyNumberFormat="1" applyFont="1" applyBorder="1" applyAlignment="1">
      <alignment vertical="top" wrapText="1"/>
    </xf>
    <xf numFmtId="4" fontId="24" fillId="0" borderId="2" xfId="0" applyNumberFormat="1" applyFont="1" applyBorder="1" applyAlignment="1">
      <alignment vertical="top" wrapText="1"/>
    </xf>
    <xf numFmtId="4" fontId="21" fillId="0" borderId="5" xfId="2" applyNumberFormat="1" applyFont="1" applyFill="1" applyBorder="1" applyAlignment="1">
      <alignment vertical="top"/>
    </xf>
    <xf numFmtId="0" fontId="24" fillId="0" borderId="0" xfId="0" applyFont="1" applyAlignment="1">
      <alignment horizontal="left" vertical="top" wrapText="1"/>
    </xf>
    <xf numFmtId="0" fontId="21" fillId="0" borderId="11" xfId="2" applyFont="1" applyFill="1" applyBorder="1" applyAlignment="1">
      <alignment vertical="top" wrapText="1"/>
    </xf>
    <xf numFmtId="0" fontId="21" fillId="0" borderId="11" xfId="2" applyFont="1" applyFill="1" applyBorder="1" applyAlignment="1">
      <alignment vertical="top"/>
    </xf>
    <xf numFmtId="4" fontId="21" fillId="0" borderId="11" xfId="2" applyNumberFormat="1" applyFont="1" applyFill="1" applyBorder="1" applyAlignment="1">
      <alignment vertical="top" wrapText="1"/>
    </xf>
    <xf numFmtId="4" fontId="21" fillId="0" borderId="11" xfId="2" applyNumberFormat="1" applyFont="1" applyFill="1" applyBorder="1" applyAlignment="1">
      <alignment vertical="top"/>
    </xf>
    <xf numFmtId="4" fontId="21" fillId="0" borderId="11" xfId="0" applyNumberFormat="1" applyFont="1" applyBorder="1" applyAlignment="1">
      <alignment vertical="top" wrapText="1"/>
    </xf>
    <xf numFmtId="4" fontId="24" fillId="0" borderId="11" xfId="0" applyNumberFormat="1" applyFont="1" applyBorder="1" applyAlignment="1">
      <alignment vertical="top" wrapText="1"/>
    </xf>
    <xf numFmtId="4" fontId="21" fillId="0" borderId="33" xfId="2" applyNumberFormat="1" applyFont="1" applyFill="1" applyBorder="1" applyAlignment="1">
      <alignment vertical="top"/>
    </xf>
    <xf numFmtId="164" fontId="21" fillId="0" borderId="33" xfId="2" applyNumberFormat="1" applyFont="1" applyFill="1" applyBorder="1" applyAlignment="1">
      <alignment vertical="top"/>
    </xf>
    <xf numFmtId="164" fontId="21" fillId="0" borderId="11" xfId="2" applyNumberFormat="1" applyFont="1" applyFill="1" applyBorder="1" applyAlignment="1">
      <alignment vertical="top"/>
    </xf>
    <xf numFmtId="0" fontId="24" fillId="0" borderId="12" xfId="0" applyFont="1" applyBorder="1" applyAlignment="1">
      <alignment vertical="top" wrapText="1"/>
    </xf>
    <xf numFmtId="4" fontId="24" fillId="0" borderId="0" xfId="0" applyNumberFormat="1" applyFont="1" applyAlignment="1">
      <alignment horizontal="left" vertical="top" wrapText="1"/>
    </xf>
    <xf numFmtId="0" fontId="21" fillId="0" borderId="3" xfId="2" applyFont="1" applyFill="1" applyBorder="1" applyAlignment="1">
      <alignment vertical="top" wrapText="1"/>
    </xf>
    <xf numFmtId="0" fontId="21" fillId="0" borderId="3" xfId="2" applyFont="1" applyFill="1" applyBorder="1" applyAlignment="1">
      <alignment vertical="top"/>
    </xf>
    <xf numFmtId="4" fontId="21" fillId="0" borderId="3" xfId="2" applyNumberFormat="1" applyFont="1" applyFill="1" applyBorder="1" applyAlignment="1">
      <alignment vertical="top"/>
    </xf>
    <xf numFmtId="4" fontId="21" fillId="0" borderId="3" xfId="0" applyNumberFormat="1" applyFont="1" applyBorder="1" applyAlignment="1">
      <alignment vertical="top" wrapText="1"/>
    </xf>
    <xf numFmtId="4" fontId="24" fillId="0" borderId="3" xfId="0" applyNumberFormat="1" applyFont="1" applyBorder="1" applyAlignment="1">
      <alignment vertical="top" wrapText="1"/>
    </xf>
    <xf numFmtId="4" fontId="21" fillId="0" borderId="34" xfId="2" applyNumberFormat="1" applyFont="1" applyFill="1" applyBorder="1" applyAlignment="1">
      <alignment vertical="top"/>
    </xf>
    <xf numFmtId="0" fontId="19" fillId="0" borderId="5" xfId="2" applyFont="1" applyFill="1" applyBorder="1" applyAlignment="1">
      <alignment vertical="top" wrapText="1"/>
    </xf>
    <xf numFmtId="0" fontId="0" fillId="0" borderId="2" xfId="0" applyBorder="1" applyAlignment="1">
      <alignment horizontal="left" vertical="top" wrapText="1"/>
    </xf>
    <xf numFmtId="0" fontId="21" fillId="0" borderId="4" xfId="0" applyFont="1" applyBorder="1" applyAlignment="1">
      <alignment vertical="top" wrapText="1"/>
    </xf>
    <xf numFmtId="4" fontId="19" fillId="0" borderId="12" xfId="2" applyNumberFormat="1" applyFont="1" applyFill="1" applyBorder="1" applyAlignment="1">
      <alignment vertical="top"/>
    </xf>
    <xf numFmtId="4" fontId="19" fillId="0" borderId="33" xfId="2" applyNumberFormat="1" applyFont="1" applyFill="1" applyBorder="1" applyAlignment="1">
      <alignment vertical="top"/>
    </xf>
    <xf numFmtId="164" fontId="21" fillId="0" borderId="33" xfId="2" applyNumberFormat="1" applyFont="1" applyFill="1" applyBorder="1" applyAlignment="1">
      <alignment horizontal="center" vertical="top"/>
    </xf>
    <xf numFmtId="164" fontId="21" fillId="0" borderId="11" xfId="2" applyNumberFormat="1" applyFont="1" applyFill="1" applyBorder="1" applyAlignment="1">
      <alignment horizontal="center" vertical="top"/>
    </xf>
    <xf numFmtId="0" fontId="19" fillId="0" borderId="33" xfId="2" applyFont="1" applyFill="1" applyBorder="1" applyAlignment="1">
      <alignment vertical="top" wrapText="1"/>
    </xf>
    <xf numFmtId="0" fontId="0" fillId="0" borderId="11" xfId="0" applyBorder="1" applyAlignment="1">
      <alignment horizontal="left" vertical="top"/>
    </xf>
    <xf numFmtId="0" fontId="23" fillId="0" borderId="8" xfId="0" applyFont="1" applyBorder="1" applyAlignment="1">
      <alignment horizontal="left" vertical="top"/>
    </xf>
    <xf numFmtId="0" fontId="0" fillId="0" borderId="12" xfId="0" applyBorder="1" applyAlignment="1">
      <alignment horizontal="left" vertical="top"/>
    </xf>
    <xf numFmtId="0" fontId="19" fillId="0" borderId="34" xfId="2" applyFont="1" applyFill="1" applyBorder="1" applyAlignment="1">
      <alignment vertical="top" wrapText="1"/>
    </xf>
    <xf numFmtId="0" fontId="4" fillId="0" borderId="3" xfId="0" applyFont="1" applyBorder="1"/>
    <xf numFmtId="0" fontId="19" fillId="0" borderId="3" xfId="2" applyFont="1" applyFill="1" applyBorder="1" applyAlignment="1">
      <alignment vertical="top"/>
    </xf>
    <xf numFmtId="4" fontId="19" fillId="0" borderId="13" xfId="2" applyNumberFormat="1" applyFont="1" applyFill="1" applyBorder="1" applyAlignment="1">
      <alignment vertical="top"/>
    </xf>
    <xf numFmtId="4" fontId="19" fillId="0" borderId="3" xfId="0" applyNumberFormat="1" applyFont="1" applyBorder="1" applyAlignment="1">
      <alignment vertical="top" wrapText="1"/>
    </xf>
    <xf numFmtId="4" fontId="19" fillId="0" borderId="3" xfId="2" applyNumberFormat="1" applyFont="1" applyFill="1" applyBorder="1" applyAlignment="1">
      <alignment vertical="top"/>
    </xf>
    <xf numFmtId="4" fontId="19" fillId="0" borderId="34" xfId="2" applyNumberFormat="1" applyFont="1" applyFill="1" applyBorder="1" applyAlignment="1">
      <alignment vertical="top"/>
    </xf>
    <xf numFmtId="164" fontId="21" fillId="0" borderId="34" xfId="2" applyNumberFormat="1" applyFont="1" applyFill="1" applyBorder="1" applyAlignment="1">
      <alignment vertical="top"/>
    </xf>
    <xf numFmtId="164" fontId="21" fillId="0" borderId="3" xfId="2" applyNumberFormat="1" applyFont="1" applyFill="1" applyBorder="1" applyAlignment="1">
      <alignment vertical="top"/>
    </xf>
    <xf numFmtId="0" fontId="4" fillId="0" borderId="13" xfId="0" applyFont="1" applyBorder="1"/>
    <xf numFmtId="0" fontId="19" fillId="0" borderId="3" xfId="2" applyFont="1" applyFill="1" applyBorder="1" applyAlignment="1">
      <alignment horizontal="left" vertical="top" wrapText="1"/>
    </xf>
    <xf numFmtId="0" fontId="19" fillId="0" borderId="3" xfId="3" applyFont="1" applyFill="1" applyBorder="1" applyAlignment="1">
      <alignment horizontal="left" vertical="top"/>
    </xf>
    <xf numFmtId="0" fontId="19" fillId="0" borderId="3" xfId="0" applyFont="1" applyBorder="1" applyAlignment="1">
      <alignment horizontal="left" vertical="top" wrapText="1"/>
    </xf>
    <xf numFmtId="0" fontId="19" fillId="0" borderId="3" xfId="2" applyFont="1" applyFill="1" applyBorder="1" applyAlignment="1">
      <alignment horizontal="left" vertical="top"/>
    </xf>
    <xf numFmtId="164" fontId="19" fillId="0" borderId="0" xfId="0" applyNumberFormat="1" applyFont="1" applyAlignment="1">
      <alignment horizontal="center" vertical="top"/>
    </xf>
    <xf numFmtId="164" fontId="19" fillId="0" borderId="11" xfId="0" applyNumberFormat="1" applyFont="1" applyBorder="1" applyAlignment="1">
      <alignment horizontal="center" vertical="top"/>
    </xf>
    <xf numFmtId="0" fontId="21" fillId="0" borderId="34" xfId="0" applyFont="1" applyBorder="1" applyAlignment="1">
      <alignment vertical="top" wrapText="1"/>
    </xf>
    <xf numFmtId="0" fontId="25" fillId="0" borderId="3" xfId="3" applyFont="1" applyFill="1" applyBorder="1" applyAlignment="1">
      <alignment vertical="top" wrapText="1"/>
    </xf>
    <xf numFmtId="0" fontId="19" fillId="0" borderId="13" xfId="2" applyFont="1" applyFill="1" applyBorder="1" applyAlignment="1">
      <alignment vertical="top" wrapText="1"/>
    </xf>
    <xf numFmtId="4" fontId="19" fillId="0" borderId="3" xfId="2" applyNumberFormat="1" applyFont="1" applyFill="1" applyBorder="1" applyAlignment="1">
      <alignment vertical="top" wrapText="1"/>
    </xf>
    <xf numFmtId="164" fontId="19" fillId="0" borderId="35" xfId="0" applyNumberFormat="1" applyFont="1" applyBorder="1" applyAlignment="1">
      <alignment horizontal="center" vertical="top"/>
    </xf>
    <xf numFmtId="164" fontId="19" fillId="0" borderId="3" xfId="0" applyNumberFormat="1" applyFont="1" applyBorder="1" applyAlignment="1">
      <alignment horizontal="center" vertical="top"/>
    </xf>
    <xf numFmtId="0" fontId="30" fillId="0" borderId="1" xfId="0" applyFont="1" applyBorder="1" applyAlignment="1">
      <alignment horizontal="center" vertical="top" wrapText="1"/>
    </xf>
    <xf numFmtId="0" fontId="29" fillId="0" borderId="1" xfId="0" applyFont="1" applyBorder="1" applyAlignment="1">
      <alignment horizontal="center" vertical="top" wrapText="1"/>
    </xf>
    <xf numFmtId="0" fontId="29" fillId="0" borderId="0" xfId="0" applyFont="1" applyAlignment="1">
      <alignment horizontal="center" vertical="top" wrapText="1"/>
    </xf>
    <xf numFmtId="3" fontId="29" fillId="0" borderId="1" xfId="0" applyNumberFormat="1" applyFont="1" applyBorder="1" applyAlignment="1">
      <alignment horizontal="center" vertical="top" wrapText="1"/>
    </xf>
    <xf numFmtId="0" fontId="29" fillId="0" borderId="0" xfId="0" applyFont="1" applyAlignment="1">
      <alignment horizontal="center" vertical="top"/>
    </xf>
    <xf numFmtId="2" fontId="19" fillId="0" borderId="32" xfId="3" applyNumberFormat="1" applyFont="1" applyFill="1" applyBorder="1" applyAlignment="1">
      <alignment vertical="top"/>
    </xf>
    <xf numFmtId="2" fontId="19" fillId="0" borderId="38" xfId="3" applyNumberFormat="1" applyFont="1" applyFill="1" applyBorder="1" applyAlignment="1">
      <alignment vertical="top"/>
    </xf>
    <xf numFmtId="2" fontId="19" fillId="0" borderId="7" xfId="3" applyNumberFormat="1" applyFont="1" applyFill="1" applyAlignment="1">
      <alignment vertical="top"/>
    </xf>
    <xf numFmtId="2" fontId="19" fillId="0" borderId="39" xfId="3" applyNumberFormat="1" applyFont="1" applyFill="1" applyBorder="1" applyAlignment="1">
      <alignment vertical="top"/>
    </xf>
    <xf numFmtId="2" fontId="19" fillId="0" borderId="40" xfId="3" applyNumberFormat="1" applyFont="1" applyFill="1" applyBorder="1" applyAlignment="1">
      <alignment vertical="top"/>
    </xf>
    <xf numFmtId="2" fontId="19" fillId="0" borderId="37" xfId="3" applyNumberFormat="1" applyFont="1" applyFill="1" applyBorder="1" applyAlignment="1">
      <alignment vertical="top"/>
    </xf>
    <xf numFmtId="2" fontId="19" fillId="0" borderId="3" xfId="2" applyNumberFormat="1" applyFont="1" applyFill="1" applyBorder="1" applyAlignment="1">
      <alignment horizontal="center" vertical="top"/>
    </xf>
    <xf numFmtId="4" fontId="19" fillId="0" borderId="39" xfId="3" applyNumberFormat="1" applyFont="1" applyFill="1" applyBorder="1" applyAlignment="1">
      <alignment vertical="top"/>
    </xf>
    <xf numFmtId="4" fontId="19" fillId="0" borderId="7" xfId="3" applyNumberFormat="1" applyFont="1" applyFill="1" applyAlignment="1">
      <alignment vertical="top"/>
    </xf>
    <xf numFmtId="164" fontId="19" fillId="0" borderId="36" xfId="3" quotePrefix="1" applyNumberFormat="1" applyFont="1" applyFill="1" applyBorder="1" applyAlignment="1">
      <alignment horizontal="center" vertical="top"/>
    </xf>
    <xf numFmtId="164" fontId="19" fillId="0" borderId="37" xfId="3" quotePrefix="1" applyNumberFormat="1" applyFont="1" applyFill="1" applyBorder="1" applyAlignment="1">
      <alignment horizontal="center" vertical="top"/>
    </xf>
    <xf numFmtId="164" fontId="19" fillId="0" borderId="41" xfId="3" applyNumberFormat="1" applyFont="1" applyFill="1" applyBorder="1" applyAlignment="1">
      <alignment horizontal="center" vertical="top"/>
    </xf>
    <xf numFmtId="164" fontId="19" fillId="0" borderId="42" xfId="3" applyNumberFormat="1" applyFont="1" applyFill="1" applyBorder="1" applyAlignment="1">
      <alignment horizontal="center" vertical="top"/>
    </xf>
    <xf numFmtId="164" fontId="19" fillId="0" borderId="43" xfId="3" applyNumberFormat="1" applyFont="1" applyFill="1" applyBorder="1" applyAlignment="1">
      <alignment horizontal="center" vertical="top"/>
    </xf>
    <xf numFmtId="164" fontId="21" fillId="0" borderId="33" xfId="2" quotePrefix="1" applyNumberFormat="1" applyFont="1" applyFill="1" applyBorder="1" applyAlignment="1">
      <alignment horizontal="center" vertical="top"/>
    </xf>
    <xf numFmtId="164" fontId="21" fillId="0" borderId="32" xfId="3" quotePrefix="1" applyNumberFormat="1" applyFont="1" applyFill="1" applyBorder="1" applyAlignment="1">
      <alignment horizontal="center" vertical="top"/>
    </xf>
    <xf numFmtId="14" fontId="21" fillId="0" borderId="32" xfId="3" applyNumberFormat="1" applyFont="1" applyFill="1" applyBorder="1" applyAlignment="1">
      <alignment vertical="top" wrapText="1"/>
    </xf>
    <xf numFmtId="4" fontId="19" fillId="0" borderId="7" xfId="3" applyNumberFormat="1" applyFont="1" applyFill="1" applyAlignment="1">
      <alignment vertical="top" wrapText="1"/>
    </xf>
    <xf numFmtId="164" fontId="19" fillId="0" borderId="2" xfId="0" applyNumberFormat="1" applyFont="1" applyBorder="1" applyAlignment="1">
      <alignment horizontal="center" vertical="top"/>
    </xf>
    <xf numFmtId="164" fontId="19" fillId="0" borderId="32" xfId="3" quotePrefix="1" applyNumberFormat="1" applyFont="1" applyFill="1" applyBorder="1" applyAlignment="1">
      <alignment horizontal="center" vertical="top"/>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0" fontId="9" fillId="0" borderId="3"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4" fillId="0" borderId="2" xfId="0" applyFont="1" applyBorder="1" applyAlignment="1">
      <alignment horizontal="center" vertical="center" wrapText="1"/>
    </xf>
    <xf numFmtId="0" fontId="12" fillId="0" borderId="15" xfId="0" applyFont="1" applyBorder="1" applyAlignment="1">
      <alignment horizontal="center" vertical="top" wrapText="1"/>
    </xf>
    <xf numFmtId="0" fontId="12" fillId="0" borderId="1" xfId="0" applyFont="1" applyBorder="1" applyAlignment="1">
      <alignment horizontal="center" vertical="top" wrapText="1"/>
    </xf>
    <xf numFmtId="0" fontId="12" fillId="0" borderId="25" xfId="0" applyFont="1" applyBorder="1" applyAlignment="1">
      <alignment horizontal="center" vertical="top" wrapText="1"/>
    </xf>
    <xf numFmtId="14" fontId="19" fillId="0" borderId="11" xfId="0" applyNumberFormat="1" applyFont="1" applyBorder="1" applyAlignment="1">
      <alignment vertical="top" wrapText="1"/>
    </xf>
    <xf numFmtId="14" fontId="21" fillId="0" borderId="2" xfId="0" applyNumberFormat="1" applyFont="1" applyBorder="1" applyAlignment="1">
      <alignment vertical="top" wrapText="1"/>
    </xf>
    <xf numFmtId="4" fontId="19" fillId="0" borderId="32" xfId="3" applyNumberFormat="1" applyFont="1" applyFill="1" applyBorder="1" applyAlignment="1">
      <alignment vertical="top" wrapText="1"/>
    </xf>
    <xf numFmtId="4" fontId="19" fillId="0" borderId="38" xfId="3" applyNumberFormat="1" applyFont="1" applyFill="1" applyBorder="1" applyAlignment="1">
      <alignment vertical="top" wrapText="1"/>
    </xf>
    <xf numFmtId="0" fontId="4" fillId="0" borderId="0" xfId="0" applyFont="1" applyAlignment="1">
      <alignment horizontal="center" vertical="center"/>
    </xf>
    <xf numFmtId="0" fontId="31" fillId="0" borderId="1" xfId="0" applyFont="1" applyBorder="1" applyAlignment="1">
      <alignment horizontal="center" vertical="center" wrapText="1"/>
    </xf>
    <xf numFmtId="4" fontId="33" fillId="0" borderId="1" xfId="0" applyNumberFormat="1" applyFont="1" applyBorder="1" applyAlignment="1">
      <alignment horizontal="center" vertical="center"/>
    </xf>
    <xf numFmtId="14" fontId="9" fillId="0" borderId="3" xfId="0" applyNumberFormat="1" applyFont="1" applyBorder="1" applyAlignment="1">
      <alignment horizontal="center" vertical="center" wrapText="1"/>
    </xf>
    <xf numFmtId="0" fontId="35" fillId="0" borderId="0" xfId="0" applyFont="1" applyAlignment="1">
      <alignment horizontal="center" vertical="center"/>
    </xf>
    <xf numFmtId="0" fontId="19" fillId="0" borderId="0" xfId="0" applyFont="1" applyAlignment="1">
      <alignment vertical="center"/>
    </xf>
    <xf numFmtId="0" fontId="8" fillId="0" borderId="15" xfId="0" applyFont="1" applyBorder="1" applyAlignment="1">
      <alignment horizontal="center" vertical="center" wrapText="1"/>
    </xf>
    <xf numFmtId="0" fontId="8" fillId="0" borderId="15" xfId="0" quotePrefix="1" applyFont="1" applyBorder="1" applyAlignment="1">
      <alignment horizontal="left" vertical="center" wrapText="1"/>
    </xf>
    <xf numFmtId="0" fontId="8" fillId="0" borderId="15" xfId="0" quotePrefix="1" applyFont="1" applyBorder="1" applyAlignment="1">
      <alignment horizontal="center" vertical="center" wrapText="1"/>
    </xf>
    <xf numFmtId="0" fontId="19" fillId="0" borderId="0" xfId="0" applyFont="1"/>
    <xf numFmtId="0" fontId="8" fillId="0" borderId="1" xfId="0"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5" xfId="0" applyFont="1" applyBorder="1" applyAlignment="1">
      <alignment horizontal="center" vertical="center" wrapText="1"/>
    </xf>
    <xf numFmtId="0" fontId="8" fillId="0" borderId="25" xfId="0" quotePrefix="1" applyFont="1" applyBorder="1" applyAlignment="1">
      <alignment horizontal="left" vertical="center" wrapText="1"/>
    </xf>
    <xf numFmtId="0" fontId="8" fillId="0" borderId="25" xfId="0" quotePrefix="1" applyFont="1" applyBorder="1" applyAlignment="1">
      <alignment horizontal="center" vertical="center" wrapText="1"/>
    </xf>
    <xf numFmtId="165" fontId="4" fillId="0" borderId="1" xfId="0" applyNumberFormat="1" applyFont="1" applyBorder="1" applyAlignment="1">
      <alignment horizontal="left" vertical="top" wrapText="1"/>
    </xf>
    <xf numFmtId="0" fontId="37" fillId="0" borderId="2" xfId="0" applyFont="1" applyBorder="1" applyAlignment="1">
      <alignment horizontal="center" vertical="center" wrapText="1"/>
    </xf>
    <xf numFmtId="0" fontId="37" fillId="0" borderId="1" xfId="0" applyFont="1" applyBorder="1" applyAlignment="1">
      <alignment horizontal="center" vertical="center" wrapText="1"/>
    </xf>
    <xf numFmtId="4" fontId="37" fillId="0" borderId="1" xfId="0" applyNumberFormat="1" applyFont="1" applyBorder="1" applyAlignment="1">
      <alignment horizontal="center" vertical="center" wrapText="1"/>
    </xf>
    <xf numFmtId="0" fontId="37" fillId="0" borderId="11" xfId="0" applyFont="1" applyBorder="1" applyAlignment="1">
      <alignment horizontal="center" vertical="center" wrapText="1"/>
    </xf>
    <xf numFmtId="0" fontId="37" fillId="0" borderId="0" xfId="0" applyFont="1" applyAlignment="1">
      <alignment horizontal="center" vertical="center" wrapText="1"/>
    </xf>
    <xf numFmtId="0" fontId="37" fillId="0" borderId="10" xfId="0" applyFont="1" applyBorder="1" applyAlignment="1">
      <alignment horizontal="center" vertical="center" wrapText="1"/>
    </xf>
    <xf numFmtId="0" fontId="37" fillId="0" borderId="3" xfId="0" applyFont="1" applyBorder="1" applyAlignment="1">
      <alignment horizontal="center" vertical="center" wrapText="1"/>
    </xf>
    <xf numFmtId="4" fontId="37" fillId="0" borderId="10" xfId="0" applyNumberFormat="1" applyFont="1" applyBorder="1" applyAlignment="1">
      <alignment horizontal="center" vertical="center" wrapText="1"/>
    </xf>
    <xf numFmtId="0" fontId="4" fillId="2" borderId="0" xfId="0" applyFont="1" applyFill="1"/>
    <xf numFmtId="0" fontId="35" fillId="0" borderId="0" xfId="0" applyFont="1"/>
    <xf numFmtId="0" fontId="15" fillId="0" borderId="0" xfId="0" applyFont="1"/>
    <xf numFmtId="0" fontId="35" fillId="0" borderId="11" xfId="0" applyFont="1" applyBorder="1" applyAlignment="1">
      <alignment horizontal="center"/>
    </xf>
    <xf numFmtId="0" fontId="0" fillId="2" borderId="0" xfId="0" applyFill="1"/>
    <xf numFmtId="0" fontId="0" fillId="0" borderId="1" xfId="0" applyBorder="1" applyAlignment="1">
      <alignment horizontal="left" vertical="top" wrapText="1"/>
    </xf>
    <xf numFmtId="2" fontId="0" fillId="0" borderId="1" xfId="3" applyNumberFormat="1" applyFont="1" applyFill="1" applyBorder="1" applyAlignment="1">
      <alignment horizontal="left" vertical="top"/>
    </xf>
    <xf numFmtId="4" fontId="19" fillId="0" borderId="1" xfId="3" applyNumberFormat="1" applyFont="1" applyFill="1" applyBorder="1" applyAlignment="1">
      <alignment vertical="top"/>
    </xf>
    <xf numFmtId="0" fontId="42" fillId="0" borderId="1" xfId="0" applyFont="1" applyBorder="1" applyAlignment="1">
      <alignment horizontal="center" vertical="center" wrapText="1"/>
    </xf>
    <xf numFmtId="0" fontId="42" fillId="0" borderId="3" xfId="0" applyFont="1" applyBorder="1" applyAlignment="1">
      <alignment horizontal="center" vertical="center" wrapText="1"/>
    </xf>
    <xf numFmtId="0" fontId="43" fillId="0" borderId="8" xfId="2" applyFont="1" applyFill="1" applyBorder="1" applyAlignment="1">
      <alignment horizontal="left" vertical="top"/>
    </xf>
    <xf numFmtId="0" fontId="38" fillId="0" borderId="2" xfId="0" applyFont="1" applyBorder="1" applyAlignment="1">
      <alignment horizontal="center" vertical="center" wrapText="1"/>
    </xf>
    <xf numFmtId="2" fontId="38" fillId="0" borderId="1" xfId="0" applyNumberFormat="1" applyFont="1" applyBorder="1" applyAlignment="1">
      <alignment horizontal="center" vertical="center" wrapText="1"/>
    </xf>
    <xf numFmtId="4" fontId="37" fillId="0" borderId="2" xfId="0" applyNumberFormat="1" applyFont="1" applyBorder="1" applyAlignment="1">
      <alignment horizontal="center" vertical="center" wrapText="1"/>
    </xf>
    <xf numFmtId="0" fontId="37" fillId="2" borderId="2" xfId="0" applyFont="1" applyFill="1" applyBorder="1" applyAlignment="1">
      <alignment horizontal="center" vertical="center" wrapText="1"/>
    </xf>
    <xf numFmtId="0" fontId="38" fillId="2" borderId="2" xfId="0" applyFont="1" applyFill="1" applyBorder="1" applyAlignment="1">
      <alignment horizontal="center" vertical="center" wrapText="1"/>
    </xf>
    <xf numFmtId="49" fontId="37" fillId="0" borderId="2" xfId="0" applyNumberFormat="1" applyFont="1" applyBorder="1" applyAlignment="1">
      <alignment horizontal="center" vertical="center" wrapText="1"/>
    </xf>
    <xf numFmtId="4" fontId="38" fillId="0" borderId="2" xfId="0" applyNumberFormat="1" applyFont="1" applyBorder="1" applyAlignment="1">
      <alignment horizontal="center" vertical="center" wrapText="1"/>
    </xf>
    <xf numFmtId="0" fontId="45" fillId="0" borderId="1" xfId="0" applyFont="1" applyBorder="1" applyAlignment="1">
      <alignment horizontal="center" vertical="center" wrapText="1"/>
    </xf>
    <xf numFmtId="0" fontId="44" fillId="0" borderId="1" xfId="0" applyFont="1" applyBorder="1" applyAlignment="1">
      <alignment horizontal="center"/>
    </xf>
    <xf numFmtId="0" fontId="38" fillId="0" borderId="1" xfId="0" applyFont="1" applyBorder="1" applyAlignment="1">
      <alignment horizontal="center" vertical="center" wrapText="1"/>
    </xf>
    <xf numFmtId="0" fontId="38" fillId="0" borderId="11" xfId="0" applyFont="1" applyBorder="1" applyAlignment="1">
      <alignment vertical="center" wrapText="1"/>
    </xf>
    <xf numFmtId="0" fontId="38" fillId="0" borderId="3" xfId="0" applyFont="1" applyBorder="1" applyAlignment="1">
      <alignment vertical="center" wrapText="1"/>
    </xf>
    <xf numFmtId="2" fontId="38" fillId="0" borderId="1" xfId="0" applyNumberFormat="1" applyFont="1" applyBorder="1" applyAlignment="1">
      <alignment horizontal="center" vertical="center"/>
    </xf>
    <xf numFmtId="0" fontId="46" fillId="0" borderId="0" xfId="0" applyFont="1" applyAlignment="1">
      <alignment horizontal="center" vertical="center"/>
    </xf>
    <xf numFmtId="0" fontId="38" fillId="0" borderId="8" xfId="0" applyFont="1" applyBorder="1" applyAlignment="1">
      <alignment horizontal="center" vertical="center" wrapText="1"/>
    </xf>
    <xf numFmtId="0" fontId="38" fillId="0" borderId="1" xfId="0" applyFont="1" applyBorder="1" applyAlignment="1">
      <alignment vertical="center" wrapText="1"/>
    </xf>
    <xf numFmtId="0" fontId="38" fillId="0" borderId="2" xfId="0" applyFont="1" applyBorder="1" applyAlignment="1">
      <alignment vertical="center" wrapText="1"/>
    </xf>
    <xf numFmtId="0" fontId="46" fillId="0" borderId="0" xfId="0" applyFont="1" applyAlignment="1">
      <alignment horizontal="justify" vertical="center"/>
    </xf>
    <xf numFmtId="0" fontId="46" fillId="0" borderId="0" xfId="0" applyFont="1"/>
    <xf numFmtId="0" fontId="46" fillId="0" borderId="1" xfId="0" applyFont="1" applyBorder="1" applyAlignment="1">
      <alignment horizontal="center" vertical="center"/>
    </xf>
    <xf numFmtId="0" fontId="4" fillId="0" borderId="0" xfId="0" applyFont="1" applyAlignment="1">
      <alignment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7" fillId="5" borderId="1" xfId="0" applyFont="1" applyFill="1" applyBorder="1" applyAlignment="1">
      <alignment horizontal="center" vertical="center" wrapText="1"/>
    </xf>
    <xf numFmtId="0" fontId="17" fillId="0" borderId="0" xfId="0" applyFont="1" applyAlignment="1">
      <alignment horizont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4" fontId="44" fillId="0" borderId="2"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4" fontId="34" fillId="0" borderId="2" xfId="0" applyNumberFormat="1" applyFont="1" applyBorder="1" applyAlignment="1">
      <alignment horizontal="center" vertical="center"/>
    </xf>
    <xf numFmtId="4" fontId="34" fillId="0" borderId="3" xfId="0" applyNumberFormat="1" applyFont="1" applyBorder="1" applyAlignment="1">
      <alignment horizontal="center" vertical="center"/>
    </xf>
    <xf numFmtId="49" fontId="31" fillId="0" borderId="2" xfId="0" applyNumberFormat="1" applyFont="1" applyBorder="1" applyAlignment="1">
      <alignment horizontal="center" vertical="center" wrapText="1"/>
    </xf>
    <xf numFmtId="49" fontId="31" fillId="0" borderId="3" xfId="0" applyNumberFormat="1" applyFont="1" applyBorder="1" applyAlignment="1">
      <alignment horizontal="center" vertical="center" wrapText="1"/>
    </xf>
    <xf numFmtId="0" fontId="9" fillId="0" borderId="1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xf>
    <xf numFmtId="0" fontId="38" fillId="0" borderId="2"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3" xfId="0" applyFont="1" applyBorder="1" applyAlignment="1">
      <alignment horizontal="center" vertical="center" wrapText="1"/>
    </xf>
    <xf numFmtId="4" fontId="38" fillId="0" borderId="2" xfId="0" applyNumberFormat="1" applyFont="1" applyBorder="1" applyAlignment="1">
      <alignment horizontal="center" vertical="center" wrapText="1"/>
    </xf>
    <xf numFmtId="49" fontId="37" fillId="0" borderId="2" xfId="0" applyNumberFormat="1" applyFont="1" applyBorder="1" applyAlignment="1">
      <alignment horizontal="center" vertical="center" wrapText="1"/>
    </xf>
    <xf numFmtId="49" fontId="37" fillId="0" borderId="11" xfId="0" applyNumberFormat="1" applyFont="1" applyBorder="1" applyAlignment="1">
      <alignment horizontal="center" vertical="center" wrapText="1"/>
    </xf>
    <xf numFmtId="49" fontId="37" fillId="0" borderId="3" xfId="0" applyNumberFormat="1" applyFont="1" applyBorder="1" applyAlignment="1">
      <alignment horizontal="center" vertical="center" wrapText="1"/>
    </xf>
    <xf numFmtId="0" fontId="37" fillId="0" borderId="2"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3" xfId="0" applyFont="1" applyBorder="1" applyAlignment="1">
      <alignment horizontal="center" vertical="center" wrapText="1"/>
    </xf>
    <xf numFmtId="0" fontId="38" fillId="2" borderId="2" xfId="0" applyFont="1" applyFill="1" applyBorder="1" applyAlignment="1">
      <alignment horizontal="center" vertical="center" wrapText="1"/>
    </xf>
    <xf numFmtId="0" fontId="38" fillId="2" borderId="11" xfId="0" applyFont="1" applyFill="1" applyBorder="1" applyAlignment="1">
      <alignment horizontal="center" vertical="center" wrapText="1"/>
    </xf>
    <xf numFmtId="0" fontId="38" fillId="2" borderId="3" xfId="0" applyFont="1" applyFill="1" applyBorder="1" applyAlignment="1">
      <alignment horizontal="center" vertical="center" wrapText="1"/>
    </xf>
    <xf numFmtId="4" fontId="37" fillId="0" borderId="2" xfId="0" applyNumberFormat="1" applyFont="1" applyBorder="1" applyAlignment="1">
      <alignment horizontal="center" vertical="center" wrapText="1"/>
    </xf>
    <xf numFmtId="0" fontId="39" fillId="0" borderId="2"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3" xfId="0" applyFont="1" applyBorder="1" applyAlignment="1">
      <alignment horizontal="center" vertical="center" wrapText="1"/>
    </xf>
    <xf numFmtId="0" fontId="0" fillId="0" borderId="1" xfId="0" applyBorder="1" applyAlignment="1">
      <alignment horizontal="center" vertical="center"/>
    </xf>
    <xf numFmtId="0" fontId="37" fillId="2" borderId="2" xfId="0" applyFont="1" applyFill="1" applyBorder="1" applyAlignment="1">
      <alignment horizontal="center" vertical="center" wrapText="1"/>
    </xf>
    <xf numFmtId="0" fontId="37" fillId="2" borderId="11" xfId="0" applyFont="1" applyFill="1" applyBorder="1" applyAlignment="1">
      <alignment horizontal="center" vertical="center" wrapText="1"/>
    </xf>
    <xf numFmtId="0" fontId="37" fillId="2" borderId="3" xfId="0" applyFont="1" applyFill="1" applyBorder="1" applyAlignment="1">
      <alignment horizontal="center" vertical="center" wrapText="1"/>
    </xf>
    <xf numFmtId="14" fontId="0" fillId="0" borderId="1" xfId="0" applyNumberFormat="1" applyBorder="1" applyAlignment="1">
      <alignment horizontal="center" vertical="center"/>
    </xf>
    <xf numFmtId="49" fontId="4"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0" fontId="29" fillId="0" borderId="2" xfId="0" applyFont="1" applyBorder="1" applyAlignment="1">
      <alignment horizontal="center" vertical="top" wrapText="1"/>
    </xf>
    <xf numFmtId="0" fontId="29" fillId="0" borderId="11" xfId="0" applyFont="1" applyBorder="1" applyAlignment="1">
      <alignment horizontal="center" vertical="top" wrapText="1"/>
    </xf>
    <xf numFmtId="0" fontId="29" fillId="0" borderId="3" xfId="0" applyFont="1" applyBorder="1" applyAlignment="1">
      <alignment horizontal="center" vertical="top" wrapText="1"/>
    </xf>
    <xf numFmtId="0" fontId="30" fillId="2" borderId="2" xfId="0" applyFont="1" applyFill="1" applyBorder="1" applyAlignment="1">
      <alignment horizontal="center" vertical="top" wrapText="1"/>
    </xf>
    <xf numFmtId="0" fontId="30" fillId="2" borderId="11" xfId="0" applyFont="1" applyFill="1" applyBorder="1" applyAlignment="1">
      <alignment horizontal="center" vertical="top" wrapText="1"/>
    </xf>
    <xf numFmtId="0" fontId="30" fillId="2" borderId="3" xfId="0" applyFont="1" applyFill="1" applyBorder="1" applyAlignment="1">
      <alignment horizontal="center" vertical="top" wrapText="1"/>
    </xf>
    <xf numFmtId="4" fontId="29" fillId="0" borderId="2" xfId="0" applyNumberFormat="1" applyFont="1" applyBorder="1" applyAlignment="1">
      <alignment horizontal="center" vertical="top" wrapText="1"/>
    </xf>
    <xf numFmtId="0" fontId="30" fillId="0" borderId="2" xfId="0" applyFont="1" applyBorder="1" applyAlignment="1">
      <alignment horizontal="center" vertical="top" wrapText="1"/>
    </xf>
    <xf numFmtId="0" fontId="30" fillId="0" borderId="11" xfId="0" applyFont="1" applyBorder="1" applyAlignment="1">
      <alignment horizontal="center" vertical="top" wrapText="1"/>
    </xf>
    <xf numFmtId="0" fontId="30" fillId="0" borderId="3" xfId="0" applyFont="1" applyBorder="1" applyAlignment="1">
      <alignment horizontal="center" vertical="top" wrapText="1"/>
    </xf>
    <xf numFmtId="14" fontId="28" fillId="0" borderId="2" xfId="0" applyNumberFormat="1" applyFont="1" applyBorder="1" applyAlignment="1">
      <alignment horizontal="center" vertical="center" wrapText="1"/>
    </xf>
    <xf numFmtId="0" fontId="28" fillId="0" borderId="11" xfId="0" applyFont="1" applyBorder="1" applyAlignment="1">
      <alignment horizontal="center" vertical="center" wrapText="1"/>
    </xf>
    <xf numFmtId="0" fontId="28" fillId="0" borderId="3" xfId="0" applyFont="1" applyBorder="1" applyAlignment="1">
      <alignment horizontal="center" vertical="center" wrapText="1"/>
    </xf>
    <xf numFmtId="0" fontId="29" fillId="0" borderId="1" xfId="0" applyFont="1" applyBorder="1" applyAlignment="1">
      <alignment horizontal="center" vertical="top" wrapText="1"/>
    </xf>
    <xf numFmtId="4" fontId="30" fillId="0" borderId="2" xfId="0" applyNumberFormat="1" applyFont="1" applyBorder="1" applyAlignment="1">
      <alignment horizontal="center" vertical="top" wrapText="1"/>
    </xf>
    <xf numFmtId="49" fontId="28" fillId="0" borderId="2" xfId="0" applyNumberFormat="1" applyFont="1" applyBorder="1" applyAlignment="1">
      <alignment horizontal="center" vertical="top" wrapText="1"/>
    </xf>
    <xf numFmtId="0" fontId="19" fillId="0" borderId="11" xfId="0" applyFont="1" applyBorder="1" applyAlignment="1">
      <alignment horizontal="center" vertical="top" wrapText="1"/>
    </xf>
    <xf numFmtId="0" fontId="19" fillId="0" borderId="3" xfId="0" applyFont="1" applyBorder="1" applyAlignment="1">
      <alignment horizontal="center" vertical="top" wrapText="1"/>
    </xf>
    <xf numFmtId="4" fontId="28" fillId="0" borderId="2" xfId="0" applyNumberFormat="1" applyFont="1" applyBorder="1" applyAlignment="1">
      <alignment horizontal="center" vertical="top" wrapText="1"/>
    </xf>
    <xf numFmtId="0" fontId="28" fillId="0" borderId="2" xfId="0" applyFont="1" applyBorder="1" applyAlignment="1">
      <alignment horizontal="center" vertical="top" wrapText="1"/>
    </xf>
    <xf numFmtId="0" fontId="41" fillId="0" borderId="2" xfId="0" applyFont="1" applyBorder="1" applyAlignment="1">
      <alignment horizontal="center" vertical="top" wrapText="1"/>
    </xf>
    <xf numFmtId="0" fontId="41" fillId="0" borderId="11" xfId="0" applyFont="1" applyBorder="1" applyAlignment="1">
      <alignment horizontal="center" vertical="top" wrapText="1"/>
    </xf>
    <xf numFmtId="0" fontId="41" fillId="0" borderId="3" xfId="0" applyFont="1" applyBorder="1" applyAlignment="1">
      <alignment horizontal="center" vertical="top" wrapText="1"/>
    </xf>
    <xf numFmtId="49" fontId="40" fillId="0" borderId="2" xfId="0" applyNumberFormat="1" applyFont="1" applyBorder="1" applyAlignment="1">
      <alignment horizontal="center" vertical="top" wrapText="1"/>
    </xf>
    <xf numFmtId="49" fontId="40" fillId="0" borderId="11" xfId="0" applyNumberFormat="1" applyFont="1" applyBorder="1" applyAlignment="1">
      <alignment horizontal="center" vertical="top" wrapText="1"/>
    </xf>
    <xf numFmtId="49" fontId="40" fillId="0" borderId="3" xfId="0" applyNumberFormat="1" applyFont="1" applyBorder="1" applyAlignment="1">
      <alignment horizontal="center" vertical="top" wrapText="1"/>
    </xf>
    <xf numFmtId="14" fontId="28" fillId="0" borderId="11" xfId="0" applyNumberFormat="1" applyFont="1" applyBorder="1" applyAlignment="1">
      <alignment horizontal="center" vertical="center" wrapText="1"/>
    </xf>
    <xf numFmtId="14" fontId="28" fillId="0" borderId="3" xfId="0" applyNumberFormat="1" applyFont="1" applyBorder="1" applyAlignment="1">
      <alignment horizontal="center" vertical="center" wrapText="1"/>
    </xf>
    <xf numFmtId="0" fontId="30" fillId="2" borderId="2" xfId="0" applyFont="1" applyFill="1" applyBorder="1" applyAlignment="1">
      <alignment horizontal="center" vertical="top"/>
    </xf>
    <xf numFmtId="0" fontId="30" fillId="2" borderId="11" xfId="0" applyFont="1" applyFill="1" applyBorder="1" applyAlignment="1">
      <alignment horizontal="center" vertical="top"/>
    </xf>
    <xf numFmtId="0" fontId="30" fillId="2" borderId="3" xfId="0" applyFont="1" applyFill="1" applyBorder="1" applyAlignment="1">
      <alignment horizontal="center" vertical="top"/>
    </xf>
    <xf numFmtId="4" fontId="28" fillId="0" borderId="11" xfId="0" applyNumberFormat="1" applyFont="1" applyBorder="1" applyAlignment="1">
      <alignment horizontal="center" vertical="top" wrapText="1"/>
    </xf>
    <xf numFmtId="4" fontId="28" fillId="0" borderId="3" xfId="0" applyNumberFormat="1" applyFont="1" applyBorder="1" applyAlignment="1">
      <alignment horizontal="center" vertical="top" wrapText="1"/>
    </xf>
    <xf numFmtId="0" fontId="28" fillId="0" borderId="2" xfId="0" applyFont="1" applyBorder="1" applyAlignment="1">
      <alignment horizontal="center" vertical="center" wrapText="1"/>
    </xf>
    <xf numFmtId="0" fontId="40" fillId="0" borderId="2" xfId="0" applyFont="1" applyBorder="1" applyAlignment="1">
      <alignment horizontal="center" vertical="top" wrapText="1"/>
    </xf>
    <xf numFmtId="0" fontId="40" fillId="0" borderId="11" xfId="0" applyFont="1" applyBorder="1" applyAlignment="1">
      <alignment horizontal="center" vertical="top" wrapText="1"/>
    </xf>
    <xf numFmtId="0" fontId="40" fillId="0" borderId="3" xfId="0" applyFont="1" applyBorder="1" applyAlignment="1">
      <alignment horizontal="center" vertical="top" wrapText="1"/>
    </xf>
    <xf numFmtId="0" fontId="29" fillId="0" borderId="5" xfId="0" applyFont="1" applyBorder="1" applyAlignment="1">
      <alignment horizontal="center" vertical="top" wrapText="1"/>
    </xf>
    <xf numFmtId="0" fontId="29" fillId="0" borderId="6" xfId="0" applyFont="1" applyBorder="1" applyAlignment="1">
      <alignment horizontal="center" vertical="top" wrapText="1"/>
    </xf>
    <xf numFmtId="0" fontId="29" fillId="0" borderId="4" xfId="0" applyFont="1" applyBorder="1" applyAlignment="1">
      <alignment horizontal="center" vertical="top" wrapText="1"/>
    </xf>
    <xf numFmtId="0" fontId="29" fillId="0" borderId="33" xfId="0" applyFont="1" applyBorder="1" applyAlignment="1">
      <alignment horizontal="center" vertical="top" wrapText="1"/>
    </xf>
    <xf numFmtId="0" fontId="29" fillId="0" borderId="0" xfId="0" applyFont="1" applyAlignment="1">
      <alignment horizontal="center" vertical="top" wrapText="1"/>
    </xf>
    <xf numFmtId="0" fontId="29" fillId="0" borderId="12" xfId="0" applyFont="1" applyBorder="1" applyAlignment="1">
      <alignment horizontal="center" vertical="top" wrapText="1"/>
    </xf>
    <xf numFmtId="0" fontId="29" fillId="0" borderId="34" xfId="0" applyFont="1" applyBorder="1" applyAlignment="1">
      <alignment horizontal="center" vertical="top" wrapText="1"/>
    </xf>
    <xf numFmtId="0" fontId="29" fillId="0" borderId="35" xfId="0" applyFont="1" applyBorder="1" applyAlignment="1">
      <alignment horizontal="center" vertical="top" wrapText="1"/>
    </xf>
    <xf numFmtId="0" fontId="29" fillId="0" borderId="13" xfId="0" applyFont="1" applyBorder="1" applyAlignment="1">
      <alignment horizontal="center" vertical="top" wrapText="1"/>
    </xf>
    <xf numFmtId="49" fontId="30" fillId="0" borderId="2" xfId="0" applyNumberFormat="1" applyFont="1" applyBorder="1" applyAlignment="1">
      <alignment horizontal="center" vertical="top" wrapText="1"/>
    </xf>
    <xf numFmtId="49" fontId="30" fillId="0" borderId="3" xfId="0" applyNumberFormat="1" applyFont="1" applyBorder="1" applyAlignment="1">
      <alignment horizontal="center" vertical="top" wrapText="1"/>
    </xf>
    <xf numFmtId="0" fontId="29" fillId="2" borderId="1" xfId="0" applyFont="1" applyFill="1" applyBorder="1" applyAlignment="1">
      <alignment horizontal="center" vertical="top" wrapText="1"/>
    </xf>
    <xf numFmtId="2" fontId="38" fillId="0" borderId="2" xfId="0" applyNumberFormat="1" applyFont="1" applyBorder="1" applyAlignment="1">
      <alignment horizontal="center" vertical="center" wrapText="1"/>
    </xf>
    <xf numFmtId="2" fontId="38" fillId="0" borderId="11" xfId="0" applyNumberFormat="1" applyFont="1" applyBorder="1" applyAlignment="1">
      <alignment horizontal="center" vertical="center" wrapText="1"/>
    </xf>
    <xf numFmtId="2" fontId="38" fillId="0" borderId="3" xfId="0" applyNumberFormat="1" applyFont="1" applyBorder="1" applyAlignment="1">
      <alignment horizontal="center" vertical="center" wrapText="1"/>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3" xfId="0" applyFont="1" applyBorder="1" applyAlignment="1">
      <alignment horizontal="center" vertical="center" wrapText="1"/>
    </xf>
    <xf numFmtId="0" fontId="37" fillId="0" borderId="0" xfId="0" applyFont="1" applyAlignment="1">
      <alignment horizontal="center" vertical="center" wrapText="1"/>
    </xf>
    <xf numFmtId="0" fontId="37" fillId="0" borderId="12"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35" xfId="0" applyFont="1" applyBorder="1" applyAlignment="1">
      <alignment horizontal="center" vertical="center" wrapText="1"/>
    </xf>
    <xf numFmtId="0" fontId="37" fillId="0" borderId="13" xfId="0" applyFont="1" applyBorder="1" applyAlignment="1">
      <alignment horizontal="center" vertical="center" wrapText="1"/>
    </xf>
    <xf numFmtId="4" fontId="37" fillId="0" borderId="11" xfId="0" applyNumberFormat="1" applyFont="1" applyBorder="1" applyAlignment="1">
      <alignment horizontal="center" vertical="center" wrapText="1"/>
    </xf>
    <xf numFmtId="4" fontId="37" fillId="0" borderId="3" xfId="0" applyNumberFormat="1" applyFont="1" applyBorder="1" applyAlignment="1">
      <alignment horizontal="center" vertical="center" wrapText="1"/>
    </xf>
    <xf numFmtId="0" fontId="37" fillId="0" borderId="1" xfId="0" applyFont="1" applyBorder="1" applyAlignment="1">
      <alignment horizontal="center" vertical="center" wrapText="1"/>
    </xf>
    <xf numFmtId="49" fontId="37" fillId="2" borderId="2" xfId="0" applyNumberFormat="1" applyFont="1" applyFill="1" applyBorder="1" applyAlignment="1">
      <alignment horizontal="center" vertical="center" wrapText="1"/>
    </xf>
    <xf numFmtId="49" fontId="37" fillId="2" borderId="11" xfId="0" applyNumberFormat="1" applyFont="1" applyFill="1" applyBorder="1" applyAlignment="1">
      <alignment horizontal="center" vertical="center" wrapText="1"/>
    </xf>
    <xf numFmtId="0" fontId="37" fillId="0" borderId="18" xfId="0" applyFont="1" applyBorder="1" applyAlignment="1">
      <alignment horizontal="center" vertical="center" wrapText="1"/>
    </xf>
    <xf numFmtId="166" fontId="38" fillId="0" borderId="2" xfId="0" applyNumberFormat="1" applyFont="1" applyBorder="1" applyAlignment="1">
      <alignment horizontal="center" vertical="center" wrapText="1"/>
    </xf>
    <xf numFmtId="166" fontId="38" fillId="0" borderId="11" xfId="0" applyNumberFormat="1" applyFont="1" applyBorder="1" applyAlignment="1">
      <alignment horizontal="center" vertical="center" wrapText="1"/>
    </xf>
    <xf numFmtId="2" fontId="29" fillId="0" borderId="2" xfId="0" applyNumberFormat="1" applyFont="1" applyBorder="1" applyAlignment="1">
      <alignment horizontal="center" vertical="top" wrapText="1"/>
    </xf>
    <xf numFmtId="2" fontId="29" fillId="0" borderId="3" xfId="0" applyNumberFormat="1" applyFont="1" applyBorder="1" applyAlignment="1">
      <alignment horizontal="center" vertical="top" wrapText="1"/>
    </xf>
    <xf numFmtId="0" fontId="45" fillId="0" borderId="1" xfId="0" applyFont="1" applyBorder="1" applyAlignment="1">
      <alignment horizontal="center" vertical="center" wrapText="1"/>
    </xf>
    <xf numFmtId="0" fontId="45" fillId="0" borderId="1" xfId="0" applyFont="1" applyBorder="1" applyAlignment="1">
      <alignment horizontal="center" vertical="center"/>
    </xf>
    <xf numFmtId="0" fontId="45" fillId="0" borderId="2"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6" xfId="0" applyFont="1" applyBorder="1" applyAlignment="1">
      <alignment horizontal="center" vertical="center" wrapText="1"/>
    </xf>
    <xf numFmtId="0" fontId="45" fillId="0" borderId="4" xfId="0" applyFont="1" applyBorder="1" applyAlignment="1">
      <alignment horizontal="center" vertical="center" wrapText="1"/>
    </xf>
    <xf numFmtId="49" fontId="38" fillId="0" borderId="2" xfId="0" applyNumberFormat="1" applyFont="1" applyBorder="1" applyAlignment="1">
      <alignment horizontal="center" vertical="center" wrapText="1"/>
    </xf>
    <xf numFmtId="49" fontId="38" fillId="0" borderId="3" xfId="0" applyNumberFormat="1" applyFont="1" applyBorder="1" applyAlignment="1">
      <alignment horizontal="center" vertical="center" wrapText="1"/>
    </xf>
    <xf numFmtId="2" fontId="38" fillId="0" borderId="1" xfId="0" applyNumberFormat="1" applyFont="1" applyBorder="1" applyAlignment="1">
      <alignment horizontal="center" vertical="center" wrapText="1"/>
    </xf>
    <xf numFmtId="0" fontId="38" fillId="0" borderId="1" xfId="0" applyFont="1" applyBorder="1" applyAlignment="1">
      <alignment horizontal="center" vertical="center" wrapText="1"/>
    </xf>
    <xf numFmtId="2" fontId="38" fillId="0" borderId="2" xfId="0" applyNumberFormat="1" applyFont="1" applyBorder="1" applyAlignment="1">
      <alignment horizontal="center" vertical="center"/>
    </xf>
    <xf numFmtId="2" fontId="38" fillId="0" borderId="3" xfId="0" applyNumberFormat="1" applyFont="1" applyBorder="1" applyAlignment="1">
      <alignment horizontal="center" vertical="center"/>
    </xf>
    <xf numFmtId="2" fontId="38" fillId="0" borderId="1" xfId="0" applyNumberFormat="1" applyFont="1" applyBorder="1" applyAlignment="1">
      <alignment horizontal="center" vertical="center"/>
    </xf>
    <xf numFmtId="2" fontId="38" fillId="0" borderId="11" xfId="0" applyNumberFormat="1" applyFont="1" applyBorder="1" applyAlignment="1">
      <alignment horizontal="center" vertical="center"/>
    </xf>
    <xf numFmtId="49" fontId="38" fillId="0" borderId="1" xfId="0" applyNumberFormat="1" applyFont="1" applyBorder="1" applyAlignment="1">
      <alignment horizontal="center" vertical="center" wrapText="1"/>
    </xf>
    <xf numFmtId="164" fontId="38" fillId="0" borderId="2" xfId="0" applyNumberFormat="1" applyFont="1" applyBorder="1" applyAlignment="1">
      <alignment horizontal="center" vertical="center" wrapText="1"/>
    </xf>
    <xf numFmtId="164" fontId="38" fillId="0" borderId="11" xfId="0" applyNumberFormat="1" applyFont="1" applyBorder="1" applyAlignment="1">
      <alignment horizontal="center" vertical="center" wrapText="1"/>
    </xf>
    <xf numFmtId="164" fontId="38" fillId="0" borderId="3" xfId="0" applyNumberFormat="1" applyFont="1" applyBorder="1" applyAlignment="1">
      <alignment horizontal="center" vertical="center" wrapText="1"/>
    </xf>
    <xf numFmtId="49" fontId="38" fillId="0" borderId="11" xfId="0" applyNumberFormat="1" applyFont="1" applyBorder="1" applyAlignment="1">
      <alignment horizontal="center" vertical="center" wrapText="1"/>
    </xf>
    <xf numFmtId="0" fontId="35" fillId="0" borderId="2" xfId="0" applyFont="1" applyBorder="1" applyAlignment="1">
      <alignment horizontal="center"/>
    </xf>
    <xf numFmtId="0" fontId="35" fillId="0" borderId="11" xfId="0" applyFont="1" applyBorder="1" applyAlignment="1">
      <alignment horizontal="center"/>
    </xf>
    <xf numFmtId="4" fontId="38" fillId="0" borderId="11" xfId="0" applyNumberFormat="1" applyFont="1" applyBorder="1" applyAlignment="1">
      <alignment horizontal="center" vertical="center" wrapText="1"/>
    </xf>
    <xf numFmtId="4" fontId="38" fillId="0" borderId="3" xfId="0" applyNumberFormat="1" applyFont="1" applyBorder="1" applyAlignment="1">
      <alignment horizontal="center" vertical="center" wrapText="1"/>
    </xf>
    <xf numFmtId="17" fontId="38" fillId="0" borderId="1" xfId="0" applyNumberFormat="1" applyFont="1" applyBorder="1" applyAlignment="1">
      <alignment horizontal="center" vertical="center" wrapText="1"/>
    </xf>
    <xf numFmtId="0" fontId="35" fillId="0" borderId="3" xfId="0" applyFont="1" applyBorder="1" applyAlignment="1">
      <alignment horizontal="center"/>
    </xf>
    <xf numFmtId="164" fontId="38" fillId="0" borderId="1" xfId="0" applyNumberFormat="1" applyFont="1" applyBorder="1" applyAlignment="1">
      <alignment horizontal="center" vertical="center" wrapText="1"/>
    </xf>
    <xf numFmtId="4" fontId="38" fillId="0" borderId="1" xfId="0" applyNumberFormat="1" applyFont="1" applyBorder="1" applyAlignment="1">
      <alignment horizontal="center" vertical="center" wrapText="1"/>
    </xf>
    <xf numFmtId="0" fontId="4" fillId="0" borderId="16" xfId="0" applyFont="1" applyBorder="1" applyAlignment="1">
      <alignment horizontal="center" vertical="center" wrapText="1"/>
    </xf>
    <xf numFmtId="0" fontId="4" fillId="0" borderId="24" xfId="0" applyFont="1" applyBorder="1" applyAlignment="1">
      <alignment horizontal="center" vertical="center" wrapText="1"/>
    </xf>
    <xf numFmtId="164" fontId="4" fillId="0" borderId="16" xfId="0" applyNumberFormat="1" applyFont="1" applyBorder="1" applyAlignment="1">
      <alignment horizontal="center" vertical="center" wrapText="1"/>
    </xf>
    <xf numFmtId="164" fontId="4" fillId="0" borderId="24" xfId="0" applyNumberFormat="1"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0" xfId="0" applyFont="1" applyAlignment="1">
      <alignment horizontal="center"/>
    </xf>
    <xf numFmtId="0" fontId="8" fillId="0" borderId="0" xfId="0" applyFont="1" applyAlignment="1">
      <alignment horizontal="center"/>
    </xf>
    <xf numFmtId="4" fontId="4" fillId="0" borderId="16"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0" fontId="4" fillId="0" borderId="2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3" xfId="0" applyFont="1" applyBorder="1" applyAlignment="1">
      <alignment horizontal="center" vertical="center" wrapText="1"/>
    </xf>
    <xf numFmtId="4" fontId="4" fillId="0" borderId="11" xfId="0" applyNumberFormat="1" applyFont="1" applyBorder="1" applyAlignment="1">
      <alignment horizontal="center" vertical="center" wrapText="1"/>
    </xf>
    <xf numFmtId="0" fontId="4" fillId="0" borderId="11" xfId="0" applyFont="1" applyBorder="1" applyAlignment="1">
      <alignment horizontal="center" vertical="center" wrapText="1"/>
    </xf>
    <xf numFmtId="164" fontId="4" fillId="0" borderId="11" xfId="0" applyNumberFormat="1" applyFont="1" applyBorder="1" applyAlignment="1">
      <alignment horizontal="center" vertical="center" wrapText="1"/>
    </xf>
    <xf numFmtId="0" fontId="4" fillId="0" borderId="1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164" fontId="4" fillId="0" borderId="15"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14" fontId="5" fillId="0" borderId="44" xfId="0" applyNumberFormat="1" applyFont="1" applyBorder="1" applyAlignment="1">
      <alignment horizontal="center" vertical="center" wrapText="1"/>
    </xf>
    <xf numFmtId="0" fontId="5" fillId="0" borderId="48" xfId="0" applyFont="1" applyBorder="1" applyAlignment="1">
      <alignment horizontal="center" vertical="center" wrapText="1"/>
    </xf>
    <xf numFmtId="0" fontId="4" fillId="0" borderId="22" xfId="0" applyFont="1" applyBorder="1" applyAlignment="1">
      <alignment horizontal="center" vertical="center" wrapText="1"/>
    </xf>
    <xf numFmtId="4" fontId="4" fillId="0" borderId="15"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8" xfId="0" applyFont="1" applyBorder="1" applyAlignment="1">
      <alignment horizontal="center" vertical="center" wrapText="1"/>
    </xf>
    <xf numFmtId="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5" fillId="0" borderId="46" xfId="0" applyFont="1" applyBorder="1" applyAlignment="1">
      <alignment horizontal="center" vertical="center" wrapText="1"/>
    </xf>
    <xf numFmtId="0" fontId="4" fillId="0" borderId="45" xfId="0" applyFont="1" applyBorder="1" applyAlignment="1">
      <alignment horizontal="center" vertical="center" wrapText="1"/>
    </xf>
    <xf numFmtId="14" fontId="5" fillId="0" borderId="20" xfId="0" applyNumberFormat="1" applyFont="1" applyBorder="1" applyAlignment="1">
      <alignment horizontal="center" vertical="center" wrapText="1"/>
    </xf>
    <xf numFmtId="0" fontId="5" fillId="0" borderId="31" xfId="0"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5" fillId="0" borderId="26" xfId="0" applyFont="1" applyBorder="1" applyAlignment="1">
      <alignment horizontal="center" vertical="center" wrapText="1"/>
    </xf>
    <xf numFmtId="0" fontId="4" fillId="0" borderId="3" xfId="0" applyFont="1" applyBorder="1" applyAlignment="1">
      <alignment horizontal="center" vertical="center" wrapText="1"/>
    </xf>
    <xf numFmtId="0" fontId="9" fillId="0" borderId="16" xfId="0" applyFont="1" applyBorder="1" applyAlignment="1">
      <alignment horizontal="center" vertical="top" wrapText="1"/>
    </xf>
    <xf numFmtId="0" fontId="9" fillId="0" borderId="3" xfId="0" applyFont="1" applyBorder="1" applyAlignment="1">
      <alignment horizontal="center" vertical="top" wrapText="1"/>
    </xf>
    <xf numFmtId="14" fontId="7" fillId="0" borderId="20" xfId="0" applyNumberFormat="1" applyFont="1" applyBorder="1" applyAlignment="1">
      <alignment horizontal="center" vertical="center" wrapText="1"/>
    </xf>
    <xf numFmtId="0" fontId="7" fillId="0" borderId="26" xfId="0" applyFont="1" applyBorder="1" applyAlignment="1">
      <alignment horizontal="center" vertical="center" wrapText="1"/>
    </xf>
    <xf numFmtId="4" fontId="42" fillId="0" borderId="16" xfId="0" applyNumberFormat="1" applyFont="1" applyBorder="1" applyAlignment="1">
      <alignment horizontal="center" vertical="center" wrapText="1"/>
    </xf>
    <xf numFmtId="4" fontId="42" fillId="0" borderId="3" xfId="0" applyNumberFormat="1" applyFont="1" applyBorder="1" applyAlignment="1">
      <alignment horizontal="center" vertical="center" wrapText="1"/>
    </xf>
    <xf numFmtId="0" fontId="9" fillId="0" borderId="2" xfId="0" applyFont="1" applyBorder="1" applyAlignment="1">
      <alignment horizontal="center" vertical="top" wrapText="1"/>
    </xf>
    <xf numFmtId="0" fontId="9" fillId="0" borderId="24" xfId="0" applyFont="1" applyBorder="1" applyAlignment="1">
      <alignment horizontal="center" vertical="top" wrapText="1"/>
    </xf>
    <xf numFmtId="4" fontId="8" fillId="0" borderId="2"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24" xfId="0" applyFont="1" applyBorder="1" applyAlignment="1">
      <alignment horizontal="center" vertical="center" wrapText="1"/>
    </xf>
    <xf numFmtId="0" fontId="42" fillId="0" borderId="16"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11" xfId="0" applyFont="1" applyBorder="1" applyAlignment="1">
      <alignment horizontal="center" vertical="center" wrapText="1"/>
    </xf>
    <xf numFmtId="0" fontId="1" fillId="0" borderId="24"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4" xfId="0" applyFont="1" applyBorder="1" applyAlignment="1">
      <alignment horizontal="center" vertical="center" wrapText="1"/>
    </xf>
    <xf numFmtId="4" fontId="8"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7" fillId="0" borderId="3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1" xfId="0" applyFont="1" applyBorder="1" applyAlignment="1">
      <alignment horizontal="center" vertical="center" wrapText="1"/>
    </xf>
    <xf numFmtId="4" fontId="8" fillId="0" borderId="16" xfId="0" applyNumberFormat="1" applyFont="1" applyBorder="1" applyAlignment="1">
      <alignment horizontal="center" vertical="center" wrapText="1"/>
    </xf>
    <xf numFmtId="4" fontId="8" fillId="0" borderId="11"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xf>
    <xf numFmtId="0" fontId="7" fillId="0" borderId="16" xfId="0" applyFont="1" applyBorder="1" applyAlignment="1">
      <alignment horizontal="center" vertical="center" wrapText="1"/>
    </xf>
    <xf numFmtId="0" fontId="7" fillId="0" borderId="1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7"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1" xfId="0" applyFont="1" applyBorder="1" applyAlignment="1">
      <alignment horizontal="center" vertical="center" wrapText="1"/>
    </xf>
    <xf numFmtId="0" fontId="28" fillId="0" borderId="44" xfId="0" applyFont="1" applyBorder="1" applyAlignment="1">
      <alignment horizontal="center" vertical="top" wrapText="1"/>
    </xf>
    <xf numFmtId="0" fontId="28" fillId="0" borderId="46" xfId="0" applyFont="1" applyBorder="1" applyAlignment="1">
      <alignment horizontal="center" vertical="top" wrapText="1"/>
    </xf>
    <xf numFmtId="0" fontId="28" fillId="0" borderId="48" xfId="0" applyFont="1" applyBorder="1" applyAlignment="1">
      <alignment horizontal="center" vertical="top" wrapText="1"/>
    </xf>
    <xf numFmtId="4" fontId="12" fillId="0" borderId="15" xfId="0" applyNumberFormat="1" applyFont="1" applyBorder="1" applyAlignment="1">
      <alignment horizontal="center" vertical="top" wrapText="1"/>
    </xf>
    <xf numFmtId="4" fontId="12" fillId="0" borderId="1" xfId="0" applyNumberFormat="1" applyFont="1" applyBorder="1" applyAlignment="1">
      <alignment horizontal="center" vertical="top" wrapText="1"/>
    </xf>
    <xf numFmtId="4" fontId="12" fillId="0" borderId="25" xfId="0" applyNumberFormat="1" applyFont="1" applyBorder="1" applyAlignment="1">
      <alignment horizontal="center" vertical="top" wrapText="1"/>
    </xf>
    <xf numFmtId="49" fontId="12" fillId="0" borderId="15"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49" fontId="12" fillId="0" borderId="25" xfId="0" applyNumberFormat="1" applyFont="1" applyBorder="1" applyAlignment="1">
      <alignment horizontal="center" vertical="center" wrapText="1"/>
    </xf>
    <xf numFmtId="0" fontId="28" fillId="0" borderId="15"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5" xfId="0" applyFont="1" applyBorder="1" applyAlignment="1">
      <alignment horizontal="center" vertical="center" wrapText="1"/>
    </xf>
    <xf numFmtId="0" fontId="12" fillId="0" borderId="15" xfId="0" applyFont="1" applyBorder="1" applyAlignment="1">
      <alignment horizontal="center" vertical="top" wrapText="1"/>
    </xf>
    <xf numFmtId="0" fontId="12" fillId="0" borderId="1" xfId="0" applyFont="1" applyBorder="1" applyAlignment="1">
      <alignment horizontal="center" vertical="top" wrapText="1"/>
    </xf>
    <xf numFmtId="0" fontId="12" fillId="0" borderId="25" xfId="0" applyFont="1" applyBorder="1" applyAlignment="1">
      <alignment horizontal="center" vertical="top" wrapText="1"/>
    </xf>
    <xf numFmtId="0" fontId="12" fillId="0" borderId="14" xfId="0" applyFont="1" applyBorder="1" applyAlignment="1">
      <alignment horizontal="center" vertical="top" wrapText="1"/>
    </xf>
    <xf numFmtId="0" fontId="12" fillId="0" borderId="45" xfId="0" applyFont="1" applyBorder="1" applyAlignment="1">
      <alignment horizontal="center" vertical="top" wrapText="1"/>
    </xf>
    <xf numFmtId="0" fontId="12" fillId="0" borderId="47" xfId="0" applyFont="1" applyBorder="1" applyAlignment="1">
      <alignment horizontal="center" vertical="top" wrapText="1"/>
    </xf>
    <xf numFmtId="14" fontId="28" fillId="0" borderId="44" xfId="0" applyNumberFormat="1" applyFont="1" applyBorder="1" applyAlignment="1">
      <alignment horizontal="center" vertical="center" wrapText="1"/>
    </xf>
    <xf numFmtId="0" fontId="28" fillId="0" borderId="46" xfId="0" applyFont="1" applyBorder="1" applyAlignment="1">
      <alignment horizontal="center" vertical="center" wrapText="1"/>
    </xf>
    <xf numFmtId="0" fontId="28" fillId="0" borderId="48" xfId="0" applyFont="1" applyBorder="1" applyAlignment="1">
      <alignment horizontal="center" vertical="center" wrapText="1"/>
    </xf>
    <xf numFmtId="4" fontId="4" fillId="0" borderId="1" xfId="0" applyNumberFormat="1" applyFont="1" applyBorder="1" applyAlignment="1">
      <alignment horizontal="center" vertical="center"/>
    </xf>
    <xf numFmtId="4" fontId="4" fillId="0" borderId="25" xfId="0" applyNumberFormat="1" applyFont="1" applyBorder="1" applyAlignment="1">
      <alignment horizontal="center" vertical="center"/>
    </xf>
    <xf numFmtId="4" fontId="36" fillId="0" borderId="1" xfId="0" applyNumberFormat="1" applyFont="1" applyBorder="1" applyAlignment="1">
      <alignment horizontal="center" vertical="center"/>
    </xf>
    <xf numFmtId="4" fontId="36" fillId="0" borderId="25" xfId="0" applyNumberFormat="1" applyFont="1" applyBorder="1" applyAlignment="1">
      <alignment horizontal="center" vertical="center"/>
    </xf>
    <xf numFmtId="4" fontId="8" fillId="0" borderId="1" xfId="0" applyNumberFormat="1"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25" xfId="0" quotePrefix="1" applyFont="1" applyBorder="1" applyAlignment="1">
      <alignment horizontal="center" vertical="center" wrapText="1"/>
    </xf>
    <xf numFmtId="0" fontId="4" fillId="0" borderId="1" xfId="0" applyFont="1" applyBorder="1" applyAlignment="1">
      <alignment horizontal="center" vertical="center"/>
    </xf>
    <xf numFmtId="0" fontId="4" fillId="0" borderId="25" xfId="0" applyFont="1" applyBorder="1" applyAlignment="1">
      <alignment horizontal="center" vertical="center"/>
    </xf>
    <xf numFmtId="4" fontId="8" fillId="0" borderId="15" xfId="0"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9" fontId="8" fillId="0" borderId="44"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25" xfId="0" applyFont="1" applyBorder="1" applyAlignment="1">
      <alignment horizontal="center" vertical="center" wrapText="1"/>
    </xf>
    <xf numFmtId="4" fontId="8" fillId="0" borderId="15" xfId="0" applyNumberFormat="1" applyFont="1" applyBorder="1" applyAlignment="1">
      <alignment horizontal="center" vertical="center"/>
    </xf>
    <xf numFmtId="4" fontId="8" fillId="0" borderId="1" xfId="0" applyNumberFormat="1" applyFont="1" applyBorder="1" applyAlignment="1">
      <alignment horizontal="center" vertical="center"/>
    </xf>
    <xf numFmtId="0" fontId="8" fillId="0" borderId="15" xfId="0" quotePrefix="1" applyFont="1" applyBorder="1" applyAlignment="1">
      <alignment horizontal="center" vertical="center" wrapText="1"/>
    </xf>
    <xf numFmtId="0" fontId="8" fillId="0" borderId="15" xfId="0" applyFont="1" applyBorder="1" applyAlignment="1">
      <alignment horizontal="center" vertical="center" wrapText="1"/>
    </xf>
    <xf numFmtId="4" fontId="8" fillId="0" borderId="25" xfId="0" applyNumberFormat="1" applyFont="1" applyBorder="1" applyAlignment="1">
      <alignment horizontal="center" vertical="center" wrapText="1"/>
    </xf>
    <xf numFmtId="4" fontId="8" fillId="0" borderId="44" xfId="0" applyNumberFormat="1" applyFont="1" applyBorder="1" applyAlignment="1">
      <alignment horizontal="center" vertical="center" wrapText="1"/>
    </xf>
    <xf numFmtId="4" fontId="8" fillId="0" borderId="48" xfId="0" applyNumberFormat="1" applyFont="1" applyBorder="1" applyAlignment="1">
      <alignment horizontal="center" vertical="center" wrapText="1"/>
    </xf>
    <xf numFmtId="16" fontId="8" fillId="0" borderId="14" xfId="0" quotePrefix="1" applyNumberFormat="1" applyFont="1" applyBorder="1" applyAlignment="1">
      <alignment horizontal="center" vertical="center" wrapText="1"/>
    </xf>
    <xf numFmtId="16" fontId="8" fillId="0" borderId="45" xfId="0" quotePrefix="1" applyNumberFormat="1" applyFont="1" applyBorder="1" applyAlignment="1">
      <alignment horizontal="center" vertical="center" wrapText="1"/>
    </xf>
    <xf numFmtId="16" fontId="8" fillId="0" borderId="47"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4" fontId="8" fillId="0" borderId="25" xfId="0" applyNumberFormat="1" applyFont="1" applyBorder="1" applyAlignment="1">
      <alignment horizontal="center" vertical="center"/>
    </xf>
  </cellXfs>
  <cellStyles count="4">
    <cellStyle name="Currency" xfId="1" builtinId="4"/>
    <cellStyle name="Good" xfId="2" builtinId="26"/>
    <cellStyle name="Normal" xfId="0" builtinId="0"/>
    <cellStyle name="Note" xfId="3"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77A11172-0BA6-4547-BCAB-19B682B2211F}"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2" dT="2024-12-20T08:34:49.09" personId="{77A11172-0BA6-4547-BCAB-19B682B2211F}" id="{CF318E54-0734-45FA-BC93-226F0507CA04}">
    <text>Partneriai - Utenos Dauniškio gimnazija</text>
  </threadedComment>
  <threadedComment ref="F18" dT="2024-12-20T08:34:22.33" personId="{77A11172-0BA6-4547-BCAB-19B682B2211F}" id="{08678FD2-3600-42D6-B565-7FD6B1C93402}">
    <text>Partneriai - Utenos daugiafunkcis sporto centras</text>
  </threadedComment>
  <threadedComment ref="F38" dT="2024-12-20T08:33:46.03" personId="{77A11172-0BA6-4547-BCAB-19B682B2211F}" id="{70D4520F-B44A-4D9A-BE1F-655C48301924}">
    <text>Partneriai - Utenos daugiafunkcis sporto centras</text>
  </threadedComment>
  <threadedComment ref="F113" dT="2024-12-20T08:45:21.48" personId="{77A11172-0BA6-4547-BCAB-19B682B2211F}" id="{1D5042EC-94FF-4C51-978C-73AADD94733C}">
    <text xml:space="preserve">Partneriai 
BĮ Anykščių menų centras
</text>
  </threadedComment>
  <threadedComment ref="E116" dT="2024-12-20T08:46:22.59" personId="{77A11172-0BA6-4547-BCAB-19B682B2211F}" id="{5BEC5C27-68C8-4B00-A75F-CD1E7FF8FEBC}">
    <text xml:space="preserve">Parthneriai 
VšĮ Anykščių
menų inkubatorius-menų studija
</text>
  </threadedComment>
  <threadedComment ref="F137" dT="2024-12-20T08:49:37.51" personId="{77A11172-0BA6-4547-BCAB-19B682B2211F}" id="{6EDE3FBD-51C1-4321-9282-B59CEEB020C8}">
    <text>Ištrynė partnerius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6A5C8-E3C4-4A04-9EDF-AA9089F6FAEF}">
  <sheetPr>
    <pageSetUpPr fitToPage="1"/>
  </sheetPr>
  <dimension ref="B1:AM80"/>
  <sheetViews>
    <sheetView tabSelected="1" zoomScale="90" zoomScaleNormal="90" workbookViewId="0">
      <pane xSplit="6" ySplit="6" topLeftCell="G7" activePane="bottomRight" state="frozen"/>
      <selection pane="topRight" activeCell="G1" sqref="G1"/>
      <selection pane="bottomLeft" activeCell="A7" sqref="A7"/>
      <selection pane="bottomRight" activeCell="Z51" sqref="Z51"/>
    </sheetView>
  </sheetViews>
  <sheetFormatPr defaultColWidth="9.453125" defaultRowHeight="13" x14ac:dyDescent="0.3"/>
  <cols>
    <col min="1" max="1" width="5" style="1" customWidth="1"/>
    <col min="2" max="2" width="21" style="1" customWidth="1"/>
    <col min="3" max="3" width="22.453125" style="1" customWidth="1"/>
    <col min="4" max="4" width="13.54296875" style="1" customWidth="1"/>
    <col min="5" max="5" width="23.453125" style="1" customWidth="1"/>
    <col min="6" max="6" width="30.54296875" style="1" customWidth="1"/>
    <col min="7" max="7" width="50.453125" style="1" customWidth="1"/>
    <col min="8" max="8" width="14.54296875" style="1" customWidth="1"/>
    <col min="9" max="9" width="13.54296875" style="1" customWidth="1"/>
    <col min="10" max="10" width="26.54296875" style="1" customWidth="1"/>
    <col min="11" max="14" width="10.54296875" style="1" customWidth="1"/>
    <col min="15" max="16" width="15.54296875" style="1" customWidth="1"/>
    <col min="17" max="17" width="18.54296875" style="1" customWidth="1"/>
    <col min="18" max="18" width="15.54296875" style="1" customWidth="1"/>
    <col min="19" max="21" width="14" style="1" customWidth="1"/>
    <col min="22" max="22" width="12.453125" style="1" customWidth="1"/>
    <col min="23" max="23" width="11.453125" style="1" customWidth="1"/>
    <col min="24" max="24" width="10" style="1" customWidth="1"/>
    <col min="25" max="25" width="11.54296875" style="1" customWidth="1"/>
    <col min="26" max="27" width="12.453125" style="1" customWidth="1"/>
    <col min="28" max="29" width="11.453125" style="1" customWidth="1"/>
    <col min="30" max="30" width="12.453125" style="1" customWidth="1"/>
    <col min="31" max="31" width="13" style="1" customWidth="1"/>
    <col min="32" max="33" width="11.453125" style="1" customWidth="1"/>
    <col min="34" max="34" width="24.453125" style="1" customWidth="1"/>
    <col min="35" max="35" width="19.453125" style="1" customWidth="1"/>
    <col min="36" max="36" width="18.453125" style="1" customWidth="1"/>
    <col min="37" max="16384" width="9.453125" style="1"/>
  </cols>
  <sheetData>
    <row r="1" spans="2:36" customFormat="1" ht="14.5" x14ac:dyDescent="0.35">
      <c r="N1" s="15"/>
    </row>
    <row r="2" spans="2:36" customFormat="1" ht="15.5" x14ac:dyDescent="0.35">
      <c r="B2" s="279" t="s">
        <v>78</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row>
    <row r="3" spans="2:36" customFormat="1" ht="14.5" x14ac:dyDescent="0.35">
      <c r="N3" s="15"/>
    </row>
    <row r="4" spans="2:36" customFormat="1" ht="51.75" customHeight="1" x14ac:dyDescent="0.35">
      <c r="B4" s="280" t="s">
        <v>0</v>
      </c>
      <c r="C4" s="280" t="s">
        <v>1</v>
      </c>
      <c r="D4" s="280" t="s">
        <v>28</v>
      </c>
      <c r="E4" s="280" t="s">
        <v>79</v>
      </c>
      <c r="F4" s="280" t="s">
        <v>30</v>
      </c>
      <c r="G4" s="280" t="s">
        <v>3</v>
      </c>
      <c r="H4" s="280" t="s">
        <v>4</v>
      </c>
      <c r="I4" s="280" t="s">
        <v>80</v>
      </c>
      <c r="J4" s="281" t="s">
        <v>6</v>
      </c>
      <c r="K4" s="281"/>
      <c r="L4" s="281"/>
      <c r="M4" s="281"/>
      <c r="N4" s="282" t="s">
        <v>47</v>
      </c>
      <c r="O4" s="284" t="s">
        <v>81</v>
      </c>
      <c r="P4" s="278" t="s">
        <v>42</v>
      </c>
      <c r="Q4" s="278" t="s">
        <v>32</v>
      </c>
      <c r="R4" s="278" t="s">
        <v>37</v>
      </c>
      <c r="S4" s="278" t="s">
        <v>33</v>
      </c>
      <c r="T4" s="278" t="s">
        <v>55</v>
      </c>
      <c r="U4" s="278" t="s">
        <v>57</v>
      </c>
      <c r="V4" s="285" t="s">
        <v>59</v>
      </c>
      <c r="W4" s="285"/>
      <c r="X4" s="285"/>
      <c r="Y4" s="285"/>
      <c r="Z4" s="285"/>
      <c r="AA4" s="285"/>
      <c r="AB4" s="278" t="s">
        <v>69</v>
      </c>
      <c r="AC4" s="282" t="s">
        <v>75</v>
      </c>
      <c r="AD4" s="286" t="s">
        <v>82</v>
      </c>
      <c r="AE4" s="287"/>
      <c r="AF4" s="288"/>
      <c r="AG4" s="282" t="s">
        <v>27</v>
      </c>
      <c r="AH4" s="284" t="s">
        <v>36</v>
      </c>
      <c r="AI4" s="284" t="s">
        <v>83</v>
      </c>
      <c r="AJ4" s="278" t="s">
        <v>35</v>
      </c>
    </row>
    <row r="5" spans="2:36" customFormat="1" ht="48" customHeight="1" x14ac:dyDescent="0.35">
      <c r="B5" s="280"/>
      <c r="C5" s="280"/>
      <c r="D5" s="280"/>
      <c r="E5" s="280"/>
      <c r="F5" s="280"/>
      <c r="G5" s="280"/>
      <c r="H5" s="280"/>
      <c r="I5" s="280"/>
      <c r="J5" s="16" t="s">
        <v>7</v>
      </c>
      <c r="K5" s="16" t="s">
        <v>8</v>
      </c>
      <c r="L5" s="16" t="s">
        <v>9</v>
      </c>
      <c r="M5" s="16" t="s">
        <v>10</v>
      </c>
      <c r="N5" s="283"/>
      <c r="O5" s="284"/>
      <c r="P5" s="278"/>
      <c r="Q5" s="278"/>
      <c r="R5" s="278"/>
      <c r="S5" s="278"/>
      <c r="T5" s="278"/>
      <c r="U5" s="278"/>
      <c r="V5" s="18" t="s">
        <v>84</v>
      </c>
      <c r="W5" s="18" t="s">
        <v>62</v>
      </c>
      <c r="X5" s="18" t="s">
        <v>15</v>
      </c>
      <c r="Y5" s="18" t="s">
        <v>63</v>
      </c>
      <c r="Z5" s="18" t="s">
        <v>60</v>
      </c>
      <c r="AA5" s="18" t="s">
        <v>25</v>
      </c>
      <c r="AB5" s="278"/>
      <c r="AC5" s="283"/>
      <c r="AD5" s="18" t="s">
        <v>16</v>
      </c>
      <c r="AE5" s="18" t="s">
        <v>17</v>
      </c>
      <c r="AF5" s="18" t="s">
        <v>26</v>
      </c>
      <c r="AG5" s="283"/>
      <c r="AH5" s="284"/>
      <c r="AI5" s="284"/>
      <c r="AJ5" s="278"/>
    </row>
    <row r="6" spans="2:36" customFormat="1" ht="14.5" x14ac:dyDescent="0.35">
      <c r="B6" s="19">
        <v>1</v>
      </c>
      <c r="C6" s="19">
        <v>2</v>
      </c>
      <c r="D6" s="19">
        <v>3</v>
      </c>
      <c r="E6" s="19">
        <v>4</v>
      </c>
      <c r="F6" s="19">
        <v>5</v>
      </c>
      <c r="G6" s="19">
        <v>6</v>
      </c>
      <c r="H6" s="19">
        <v>7</v>
      </c>
      <c r="I6" s="19">
        <v>8</v>
      </c>
      <c r="J6" s="19">
        <v>9</v>
      </c>
      <c r="K6" s="19">
        <v>10</v>
      </c>
      <c r="L6" s="19">
        <v>11</v>
      </c>
      <c r="M6" s="19">
        <v>12</v>
      </c>
      <c r="N6" s="17">
        <v>13</v>
      </c>
      <c r="O6" s="19">
        <v>14</v>
      </c>
      <c r="P6" s="19">
        <v>15</v>
      </c>
      <c r="Q6" s="19">
        <v>16</v>
      </c>
      <c r="R6" s="19">
        <v>17</v>
      </c>
      <c r="S6" s="19">
        <v>18</v>
      </c>
      <c r="T6" s="19">
        <v>19</v>
      </c>
      <c r="U6" s="19">
        <v>20</v>
      </c>
      <c r="V6" s="19">
        <v>21</v>
      </c>
      <c r="W6" s="19">
        <v>22</v>
      </c>
      <c r="X6" s="19">
        <v>23</v>
      </c>
      <c r="Y6" s="19">
        <v>24</v>
      </c>
      <c r="Z6" s="19">
        <v>25</v>
      </c>
      <c r="AA6" s="19">
        <v>26</v>
      </c>
      <c r="AB6" s="19">
        <v>27</v>
      </c>
      <c r="AC6" s="19">
        <v>28</v>
      </c>
      <c r="AD6" s="19">
        <v>29</v>
      </c>
      <c r="AE6" s="19">
        <v>30</v>
      </c>
      <c r="AF6" s="19">
        <v>31</v>
      </c>
      <c r="AG6" s="19">
        <v>32</v>
      </c>
      <c r="AH6" s="19">
        <v>33</v>
      </c>
      <c r="AI6" s="19">
        <v>34</v>
      </c>
      <c r="AJ6" s="19">
        <v>35</v>
      </c>
    </row>
    <row r="7" spans="2:36" s="45" customFormat="1" ht="72.5" x14ac:dyDescent="0.35">
      <c r="B7" s="37" t="s">
        <v>85</v>
      </c>
      <c r="C7" s="37" t="s">
        <v>86</v>
      </c>
      <c r="D7" s="38" t="s">
        <v>199</v>
      </c>
      <c r="E7" s="38" t="s">
        <v>87</v>
      </c>
      <c r="F7" s="38" t="s">
        <v>200</v>
      </c>
      <c r="G7" s="47"/>
      <c r="H7" s="39"/>
      <c r="I7" s="39"/>
      <c r="J7" s="20" t="s">
        <v>108</v>
      </c>
      <c r="K7" s="21" t="s">
        <v>109</v>
      </c>
      <c r="L7" s="20" t="s">
        <v>110</v>
      </c>
      <c r="M7" s="20">
        <v>57</v>
      </c>
      <c r="N7" s="39"/>
      <c r="O7" s="38" t="s">
        <v>94</v>
      </c>
      <c r="P7" s="39" t="s">
        <v>95</v>
      </c>
      <c r="Q7" s="39" t="s">
        <v>96</v>
      </c>
      <c r="R7" s="39" t="s">
        <v>97</v>
      </c>
      <c r="S7" s="39" t="s">
        <v>98</v>
      </c>
      <c r="T7" s="41">
        <f>U7+U9+U12+U18</f>
        <v>2153030.63</v>
      </c>
      <c r="U7" s="183">
        <f>V7</f>
        <v>561252.44999999995</v>
      </c>
      <c r="V7" s="184">
        <v>561252.44999999995</v>
      </c>
      <c r="W7" s="41"/>
      <c r="X7" s="41"/>
      <c r="Y7" s="41"/>
      <c r="Z7" s="41"/>
      <c r="AA7" s="41"/>
      <c r="AB7" s="185">
        <v>99044.55</v>
      </c>
      <c r="AC7" s="40" t="s">
        <v>100</v>
      </c>
      <c r="AD7" s="41"/>
      <c r="AE7" s="185">
        <f>U7</f>
        <v>561252.44999999995</v>
      </c>
      <c r="AF7" s="41"/>
      <c r="AG7" s="41"/>
      <c r="AH7" s="42" t="s">
        <v>101</v>
      </c>
      <c r="AI7" s="62" t="s">
        <v>201</v>
      </c>
      <c r="AJ7" s="44">
        <v>45085</v>
      </c>
    </row>
    <row r="8" spans="2:36" s="45" customFormat="1" ht="29" x14ac:dyDescent="0.35">
      <c r="B8" s="46" t="s">
        <v>202</v>
      </c>
      <c r="C8" s="47"/>
      <c r="D8" s="39"/>
      <c r="E8" s="39"/>
      <c r="F8" s="48"/>
      <c r="G8" s="49"/>
      <c r="H8" s="48"/>
      <c r="I8" s="48"/>
      <c r="J8" s="20" t="s">
        <v>111</v>
      </c>
      <c r="K8" s="21" t="s">
        <v>112</v>
      </c>
      <c r="L8" s="20" t="s">
        <v>104</v>
      </c>
      <c r="M8" s="20">
        <v>3</v>
      </c>
      <c r="N8" s="48"/>
      <c r="O8" s="48"/>
      <c r="P8" s="39"/>
      <c r="Q8" s="39"/>
      <c r="R8" s="39"/>
      <c r="S8" s="39"/>
      <c r="T8" s="41"/>
      <c r="U8" s="50"/>
      <c r="V8" s="51"/>
      <c r="W8" s="50"/>
      <c r="X8" s="50"/>
      <c r="Y8" s="50"/>
      <c r="Z8" s="50"/>
      <c r="AA8" s="50"/>
      <c r="AB8" s="50"/>
      <c r="AC8" s="50"/>
      <c r="AD8" s="50"/>
      <c r="AE8" s="48"/>
      <c r="AF8" s="41"/>
      <c r="AG8" s="41"/>
      <c r="AH8" s="43"/>
      <c r="AI8" s="43"/>
      <c r="AJ8" s="39"/>
    </row>
    <row r="9" spans="2:36" s="45" customFormat="1" ht="87" x14ac:dyDescent="0.35">
      <c r="B9" s="46" t="s">
        <v>202</v>
      </c>
      <c r="C9" s="47"/>
      <c r="D9" s="39"/>
      <c r="E9" s="39"/>
      <c r="F9" s="39" t="s">
        <v>203</v>
      </c>
      <c r="G9" s="37" t="s">
        <v>88</v>
      </c>
      <c r="H9" s="39" t="s">
        <v>89</v>
      </c>
      <c r="I9" s="39" t="s">
        <v>89</v>
      </c>
      <c r="J9" s="20" t="s">
        <v>90</v>
      </c>
      <c r="K9" s="21" t="s">
        <v>91</v>
      </c>
      <c r="L9" s="20" t="s">
        <v>92</v>
      </c>
      <c r="M9" s="20">
        <v>186</v>
      </c>
      <c r="N9" s="38" t="s">
        <v>93</v>
      </c>
      <c r="O9" s="38" t="s">
        <v>113</v>
      </c>
      <c r="P9" s="39"/>
      <c r="Q9" s="39"/>
      <c r="R9" s="39"/>
      <c r="S9" s="39"/>
      <c r="T9" s="41"/>
      <c r="U9" s="40">
        <f>V9</f>
        <v>552500</v>
      </c>
      <c r="V9" s="40">
        <v>552500</v>
      </c>
      <c r="W9" s="40" t="s">
        <v>99</v>
      </c>
      <c r="X9" s="40" t="s">
        <v>99</v>
      </c>
      <c r="Y9" s="40" t="s">
        <v>99</v>
      </c>
      <c r="Z9" s="40"/>
      <c r="AA9" s="40" t="s">
        <v>99</v>
      </c>
      <c r="AB9" s="40">
        <v>97500</v>
      </c>
      <c r="AC9" s="40" t="s">
        <v>100</v>
      </c>
      <c r="AD9" s="40"/>
      <c r="AE9" s="40">
        <f>U9</f>
        <v>552500</v>
      </c>
      <c r="AF9" s="40"/>
      <c r="AG9" s="40"/>
      <c r="AH9" s="43"/>
      <c r="AI9" s="43"/>
      <c r="AJ9" s="39"/>
    </row>
    <row r="10" spans="2:36" s="45" customFormat="1" ht="31.5" customHeight="1" x14ac:dyDescent="0.35">
      <c r="B10" s="46" t="s">
        <v>202</v>
      </c>
      <c r="C10" s="47"/>
      <c r="D10" s="39"/>
      <c r="E10" s="39"/>
      <c r="F10" s="39"/>
      <c r="G10" s="47"/>
      <c r="H10" s="39"/>
      <c r="I10" s="39"/>
      <c r="J10" s="20" t="s">
        <v>102</v>
      </c>
      <c r="K10" s="21" t="s">
        <v>103</v>
      </c>
      <c r="L10" s="20" t="s">
        <v>104</v>
      </c>
      <c r="M10" s="20">
        <v>54</v>
      </c>
      <c r="N10" s="39"/>
      <c r="O10" s="39"/>
      <c r="P10" s="39"/>
      <c r="Q10" s="39"/>
      <c r="R10" s="39"/>
      <c r="S10" s="39"/>
      <c r="T10" s="41"/>
      <c r="U10" s="41"/>
      <c r="V10" s="41"/>
      <c r="W10" s="41"/>
      <c r="X10" s="41"/>
      <c r="Y10" s="41"/>
      <c r="Z10" s="41"/>
      <c r="AA10" s="41"/>
      <c r="AB10" s="41"/>
      <c r="AC10" s="41"/>
      <c r="AD10" s="41"/>
      <c r="AE10" s="39"/>
      <c r="AF10" s="41"/>
      <c r="AG10" s="41"/>
      <c r="AH10" s="43"/>
      <c r="AI10" s="43"/>
      <c r="AJ10" s="39"/>
    </row>
    <row r="11" spans="2:36" s="45" customFormat="1" ht="58" x14ac:dyDescent="0.35">
      <c r="B11" s="46" t="s">
        <v>202</v>
      </c>
      <c r="C11" s="47"/>
      <c r="D11" s="39"/>
      <c r="E11" s="39"/>
      <c r="F11" s="48"/>
      <c r="G11" s="49"/>
      <c r="H11" s="39"/>
      <c r="I11" s="39"/>
      <c r="J11" s="20" t="s">
        <v>105</v>
      </c>
      <c r="K11" s="21" t="s">
        <v>106</v>
      </c>
      <c r="L11" s="20" t="s">
        <v>107</v>
      </c>
      <c r="M11" s="20">
        <v>193</v>
      </c>
      <c r="N11" s="48"/>
      <c r="O11" s="48"/>
      <c r="P11" s="39"/>
      <c r="Q11" s="39"/>
      <c r="R11" s="39"/>
      <c r="S11" s="39"/>
      <c r="T11" s="41"/>
      <c r="U11" s="50"/>
      <c r="V11" s="50"/>
      <c r="W11" s="50"/>
      <c r="X11" s="50"/>
      <c r="Y11" s="50"/>
      <c r="Z11" s="50"/>
      <c r="AA11" s="50"/>
      <c r="AB11" s="50"/>
      <c r="AC11" s="50"/>
      <c r="AD11" s="50"/>
      <c r="AE11" s="48"/>
      <c r="AF11" s="50"/>
      <c r="AG11" s="50"/>
      <c r="AH11" s="43"/>
      <c r="AI11" s="43"/>
      <c r="AJ11" s="39"/>
    </row>
    <row r="12" spans="2:36" s="45" customFormat="1" ht="87" x14ac:dyDescent="0.35">
      <c r="B12" s="46" t="s">
        <v>202</v>
      </c>
      <c r="C12" s="47"/>
      <c r="D12" s="39"/>
      <c r="E12" s="39"/>
      <c r="F12" s="38" t="s">
        <v>204</v>
      </c>
      <c r="G12" s="37" t="s">
        <v>88</v>
      </c>
      <c r="H12" s="38" t="s">
        <v>89</v>
      </c>
      <c r="I12" s="38" t="s">
        <v>89</v>
      </c>
      <c r="J12" s="20" t="s">
        <v>114</v>
      </c>
      <c r="K12" s="21" t="s">
        <v>115</v>
      </c>
      <c r="L12" s="20" t="s">
        <v>92</v>
      </c>
      <c r="M12" s="249">
        <v>610</v>
      </c>
      <c r="N12" s="38" t="s">
        <v>93</v>
      </c>
      <c r="O12" s="38" t="s">
        <v>94</v>
      </c>
      <c r="P12" s="39"/>
      <c r="Q12" s="39"/>
      <c r="R12" s="39"/>
      <c r="S12" s="39"/>
      <c r="T12" s="41"/>
      <c r="U12" s="183">
        <f>+V12</f>
        <v>628178.18000000005</v>
      </c>
      <c r="V12" s="184">
        <f>628178.18</f>
        <v>628178.18000000005</v>
      </c>
      <c r="W12" s="40" t="s">
        <v>99</v>
      </c>
      <c r="X12" s="40" t="s">
        <v>99</v>
      </c>
      <c r="Y12" s="40" t="s">
        <v>99</v>
      </c>
      <c r="Z12" s="40"/>
      <c r="AA12" s="40" t="s">
        <v>99</v>
      </c>
      <c r="AB12" s="185">
        <v>110854.98</v>
      </c>
      <c r="AC12" s="40" t="s">
        <v>100</v>
      </c>
      <c r="AD12" s="40"/>
      <c r="AE12" s="185">
        <f>U12</f>
        <v>628178.18000000005</v>
      </c>
      <c r="AF12" s="40"/>
      <c r="AG12" s="40"/>
      <c r="AH12" s="43"/>
      <c r="AI12" s="43"/>
      <c r="AJ12" s="39"/>
    </row>
    <row r="13" spans="2:36" s="45" customFormat="1" ht="87" x14ac:dyDescent="0.35">
      <c r="B13" s="46" t="s">
        <v>202</v>
      </c>
      <c r="C13" s="47"/>
      <c r="D13" s="39"/>
      <c r="E13" s="39"/>
      <c r="F13" s="39"/>
      <c r="G13" s="47"/>
      <c r="H13" s="39"/>
      <c r="I13" s="39"/>
      <c r="J13" s="20" t="s">
        <v>116</v>
      </c>
      <c r="K13" s="21" t="s">
        <v>117</v>
      </c>
      <c r="L13" s="20" t="s">
        <v>118</v>
      </c>
      <c r="M13" s="20">
        <v>25</v>
      </c>
      <c r="N13" s="39"/>
      <c r="O13" s="39"/>
      <c r="P13" s="39"/>
      <c r="Q13" s="39"/>
      <c r="R13" s="39"/>
      <c r="S13" s="39"/>
      <c r="T13" s="41"/>
      <c r="U13" s="41"/>
      <c r="V13" s="41"/>
      <c r="W13" s="41"/>
      <c r="X13" s="41"/>
      <c r="Y13" s="41"/>
      <c r="Z13" s="41"/>
      <c r="AA13" s="41"/>
      <c r="AB13" s="41"/>
      <c r="AC13" s="41"/>
      <c r="AD13" s="41"/>
      <c r="AE13" s="39"/>
      <c r="AF13" s="41"/>
      <c r="AG13" s="41"/>
      <c r="AH13" s="43"/>
      <c r="AI13" s="43"/>
      <c r="AJ13" s="39"/>
    </row>
    <row r="14" spans="2:36" s="45" customFormat="1" ht="43.5" x14ac:dyDescent="0.35">
      <c r="B14" s="46" t="s">
        <v>202</v>
      </c>
      <c r="C14" s="47"/>
      <c r="D14" s="39"/>
      <c r="E14" s="39"/>
      <c r="F14" s="39"/>
      <c r="G14" s="47"/>
      <c r="H14" s="39"/>
      <c r="I14" s="39"/>
      <c r="J14" s="20" t="s">
        <v>119</v>
      </c>
      <c r="K14" s="21" t="s">
        <v>120</v>
      </c>
      <c r="L14" s="20" t="s">
        <v>107</v>
      </c>
      <c r="M14" s="20">
        <v>1625</v>
      </c>
      <c r="N14" s="39"/>
      <c r="O14" s="39"/>
      <c r="P14" s="39"/>
      <c r="Q14" s="39"/>
      <c r="R14" s="39"/>
      <c r="S14" s="39"/>
      <c r="T14" s="41"/>
      <c r="U14" s="41"/>
      <c r="V14" s="41"/>
      <c r="W14" s="41"/>
      <c r="X14" s="41"/>
      <c r="Y14" s="41"/>
      <c r="Z14" s="41"/>
      <c r="AA14" s="41"/>
      <c r="AB14" s="41"/>
      <c r="AC14" s="41"/>
      <c r="AD14" s="41"/>
      <c r="AE14" s="39"/>
      <c r="AF14" s="41"/>
      <c r="AG14" s="41"/>
      <c r="AH14" s="43"/>
      <c r="AI14" s="43"/>
      <c r="AJ14" s="39"/>
    </row>
    <row r="15" spans="2:36" s="45" customFormat="1" ht="74.5" customHeight="1" x14ac:dyDescent="0.35">
      <c r="B15" s="46" t="s">
        <v>202</v>
      </c>
      <c r="C15" s="47"/>
      <c r="D15" s="39"/>
      <c r="E15" s="39"/>
      <c r="F15" s="39"/>
      <c r="G15" s="47"/>
      <c r="H15" s="39"/>
      <c r="I15" s="39"/>
      <c r="J15" s="20" t="s">
        <v>121</v>
      </c>
      <c r="K15" s="21" t="s">
        <v>122</v>
      </c>
      <c r="L15" s="20" t="s">
        <v>104</v>
      </c>
      <c r="M15" s="20">
        <v>1</v>
      </c>
      <c r="N15" s="39"/>
      <c r="O15" s="39"/>
      <c r="P15" s="39"/>
      <c r="Q15" s="39"/>
      <c r="R15" s="39"/>
      <c r="S15" s="39"/>
      <c r="T15" s="41"/>
      <c r="U15" s="41"/>
      <c r="V15" s="41"/>
      <c r="W15" s="41"/>
      <c r="X15" s="41"/>
      <c r="Y15" s="41"/>
      <c r="Z15" s="41"/>
      <c r="AA15" s="41"/>
      <c r="AB15" s="41"/>
      <c r="AC15" s="41"/>
      <c r="AD15" s="41"/>
      <c r="AE15" s="39"/>
      <c r="AF15" s="41"/>
      <c r="AG15" s="41"/>
      <c r="AH15" s="43"/>
      <c r="AI15" s="43"/>
      <c r="AJ15" s="39"/>
    </row>
    <row r="16" spans="2:36" s="45" customFormat="1" ht="72.5" x14ac:dyDescent="0.35">
      <c r="B16" s="46" t="s">
        <v>202</v>
      </c>
      <c r="C16" s="47"/>
      <c r="D16" s="39"/>
      <c r="E16" s="39"/>
      <c r="F16" s="39"/>
      <c r="G16" s="47"/>
      <c r="H16" s="39"/>
      <c r="I16" s="39"/>
      <c r="J16" s="20" t="s">
        <v>108</v>
      </c>
      <c r="K16" s="21" t="s">
        <v>109</v>
      </c>
      <c r="L16" s="20" t="s">
        <v>110</v>
      </c>
      <c r="M16" s="249">
        <v>19</v>
      </c>
      <c r="N16" s="39"/>
      <c r="O16" s="39"/>
      <c r="P16" s="39"/>
      <c r="Q16" s="39"/>
      <c r="R16" s="39"/>
      <c r="S16" s="39"/>
      <c r="T16" s="41"/>
      <c r="U16" s="41"/>
      <c r="V16" s="41"/>
      <c r="W16" s="41"/>
      <c r="X16" s="41"/>
      <c r="Y16" s="41"/>
      <c r="Z16" s="41"/>
      <c r="AA16" s="41"/>
      <c r="AB16" s="41"/>
      <c r="AC16" s="41"/>
      <c r="AD16" s="41"/>
      <c r="AE16" s="39"/>
      <c r="AF16" s="41"/>
      <c r="AG16" s="41"/>
      <c r="AH16" s="43"/>
      <c r="AI16" s="43"/>
      <c r="AJ16" s="39"/>
    </row>
    <row r="17" spans="2:36" s="45" customFormat="1" ht="29" x14ac:dyDescent="0.35">
      <c r="B17" s="46" t="s">
        <v>202</v>
      </c>
      <c r="C17" s="47"/>
      <c r="D17" s="39"/>
      <c r="E17" s="39"/>
      <c r="F17" s="48"/>
      <c r="G17" s="49"/>
      <c r="H17" s="48"/>
      <c r="I17" s="48"/>
      <c r="J17" s="20" t="s">
        <v>111</v>
      </c>
      <c r="K17" s="21" t="s">
        <v>112</v>
      </c>
      <c r="L17" s="20" t="s">
        <v>104</v>
      </c>
      <c r="M17" s="249">
        <v>1</v>
      </c>
      <c r="N17" s="48"/>
      <c r="O17" s="48"/>
      <c r="P17" s="39"/>
      <c r="Q17" s="39"/>
      <c r="R17" s="39"/>
      <c r="S17" s="39"/>
      <c r="T17" s="41"/>
      <c r="U17" s="50"/>
      <c r="V17" s="50"/>
      <c r="W17" s="50"/>
      <c r="X17" s="50"/>
      <c r="Y17" s="50"/>
      <c r="Z17" s="50"/>
      <c r="AA17" s="50"/>
      <c r="AB17" s="50"/>
      <c r="AC17" s="50"/>
      <c r="AD17" s="50"/>
      <c r="AE17" s="48"/>
      <c r="AF17" s="50"/>
      <c r="AG17" s="50"/>
      <c r="AH17" s="43"/>
      <c r="AI17" s="43"/>
      <c r="AJ17" s="39"/>
    </row>
    <row r="18" spans="2:36" s="45" customFormat="1" ht="87" x14ac:dyDescent="0.35">
      <c r="B18" s="46" t="s">
        <v>202</v>
      </c>
      <c r="C18" s="47"/>
      <c r="D18" s="39"/>
      <c r="E18" s="39"/>
      <c r="F18" s="38" t="s">
        <v>205</v>
      </c>
      <c r="G18" s="37" t="s">
        <v>88</v>
      </c>
      <c r="H18" s="38" t="s">
        <v>89</v>
      </c>
      <c r="I18" s="38" t="s">
        <v>89</v>
      </c>
      <c r="J18" s="20" t="s">
        <v>114</v>
      </c>
      <c r="K18" s="21" t="s">
        <v>115</v>
      </c>
      <c r="L18" s="20" t="s">
        <v>92</v>
      </c>
      <c r="M18" s="20">
        <v>320</v>
      </c>
      <c r="N18" s="38" t="s">
        <v>93</v>
      </c>
      <c r="O18" s="38" t="s">
        <v>113</v>
      </c>
      <c r="P18" s="39"/>
      <c r="Q18" s="39"/>
      <c r="R18" s="39"/>
      <c r="S18" s="39"/>
      <c r="T18" s="41"/>
      <c r="U18" s="183">
        <f>+V18</f>
        <v>411100</v>
      </c>
      <c r="V18" s="184">
        <v>411100</v>
      </c>
      <c r="W18" s="40" t="s">
        <v>99</v>
      </c>
      <c r="X18" s="40" t="s">
        <v>99</v>
      </c>
      <c r="Y18" s="40" t="s">
        <v>99</v>
      </c>
      <c r="Z18" s="40"/>
      <c r="AA18" s="40" t="s">
        <v>99</v>
      </c>
      <c r="AB18" s="185">
        <v>72547.06</v>
      </c>
      <c r="AC18" s="40" t="s">
        <v>100</v>
      </c>
      <c r="AD18" s="40"/>
      <c r="AE18" s="185">
        <f>U18</f>
        <v>411100</v>
      </c>
      <c r="AF18" s="40"/>
      <c r="AG18" s="40"/>
      <c r="AH18" s="43"/>
      <c r="AI18" s="43"/>
      <c r="AJ18" s="39"/>
    </row>
    <row r="19" spans="2:36" s="45" customFormat="1" ht="87" x14ac:dyDescent="0.35">
      <c r="B19" s="46" t="s">
        <v>202</v>
      </c>
      <c r="C19" s="47"/>
      <c r="D19" s="39"/>
      <c r="E19" s="39"/>
      <c r="F19" s="39"/>
      <c r="G19" s="47"/>
      <c r="H19" s="39"/>
      <c r="I19" s="39"/>
      <c r="J19" s="20" t="s">
        <v>116</v>
      </c>
      <c r="K19" s="21" t="s">
        <v>117</v>
      </c>
      <c r="L19" s="20" t="s">
        <v>118</v>
      </c>
      <c r="M19" s="20">
        <v>28.6</v>
      </c>
      <c r="N19" s="39"/>
      <c r="O19" s="39"/>
      <c r="P19" s="39"/>
      <c r="Q19" s="39"/>
      <c r="R19" s="39"/>
      <c r="S19" s="39"/>
      <c r="T19" s="41"/>
      <c r="U19" s="41"/>
      <c r="V19" s="41"/>
      <c r="W19" s="41"/>
      <c r="X19" s="41"/>
      <c r="Y19" s="41"/>
      <c r="Z19" s="41"/>
      <c r="AA19" s="41"/>
      <c r="AB19" s="41"/>
      <c r="AC19" s="41"/>
      <c r="AD19" s="41"/>
      <c r="AE19" s="39"/>
      <c r="AF19" s="41"/>
      <c r="AG19" s="41"/>
      <c r="AH19" s="43"/>
      <c r="AI19" s="43"/>
      <c r="AJ19" s="39"/>
    </row>
    <row r="20" spans="2:36" s="45" customFormat="1" ht="43.5" x14ac:dyDescent="0.35">
      <c r="B20" s="46" t="s">
        <v>202</v>
      </c>
      <c r="C20" s="47"/>
      <c r="D20" s="39"/>
      <c r="E20" s="39"/>
      <c r="F20" s="39"/>
      <c r="G20" s="47"/>
      <c r="H20" s="39"/>
      <c r="I20" s="39"/>
      <c r="J20" s="20" t="s">
        <v>119</v>
      </c>
      <c r="K20" s="21" t="s">
        <v>120</v>
      </c>
      <c r="L20" s="20" t="s">
        <v>107</v>
      </c>
      <c r="M20" s="20">
        <v>800</v>
      </c>
      <c r="N20" s="39"/>
      <c r="O20" s="39"/>
      <c r="P20" s="39"/>
      <c r="Q20" s="39"/>
      <c r="R20" s="39"/>
      <c r="S20" s="39"/>
      <c r="T20" s="41"/>
      <c r="U20" s="41"/>
      <c r="V20" s="41"/>
      <c r="W20" s="41"/>
      <c r="X20" s="41"/>
      <c r="Y20" s="41"/>
      <c r="Z20" s="41"/>
      <c r="AA20" s="41"/>
      <c r="AB20" s="41"/>
      <c r="AC20" s="41"/>
      <c r="AD20" s="41"/>
      <c r="AE20" s="39"/>
      <c r="AF20" s="41"/>
      <c r="AG20" s="41"/>
      <c r="AH20" s="43"/>
      <c r="AI20" s="43"/>
      <c r="AJ20" s="39"/>
    </row>
    <row r="21" spans="2:36" s="45" customFormat="1" ht="73.400000000000006" customHeight="1" x14ac:dyDescent="0.35">
      <c r="B21" s="46" t="s">
        <v>202</v>
      </c>
      <c r="C21" s="47"/>
      <c r="D21" s="39"/>
      <c r="E21" s="39"/>
      <c r="F21" s="39"/>
      <c r="G21" s="47"/>
      <c r="H21" s="39"/>
      <c r="I21" s="39"/>
      <c r="J21" s="20" t="s">
        <v>121</v>
      </c>
      <c r="K21" s="21" t="s">
        <v>122</v>
      </c>
      <c r="L21" s="20" t="s">
        <v>104</v>
      </c>
      <c r="M21" s="20">
        <v>3</v>
      </c>
      <c r="N21" s="39"/>
      <c r="O21" s="39"/>
      <c r="P21" s="39"/>
      <c r="Q21" s="39"/>
      <c r="R21" s="39"/>
      <c r="S21" s="39"/>
      <c r="T21" s="41"/>
      <c r="U21" s="41"/>
      <c r="V21" s="41"/>
      <c r="W21" s="41"/>
      <c r="X21" s="41"/>
      <c r="Y21" s="41"/>
      <c r="Z21" s="41"/>
      <c r="AA21" s="41"/>
      <c r="AB21" s="41"/>
      <c r="AC21" s="41"/>
      <c r="AD21" s="41"/>
      <c r="AE21" s="39"/>
      <c r="AF21" s="41"/>
      <c r="AG21" s="41"/>
      <c r="AH21" s="43"/>
      <c r="AI21" s="43"/>
      <c r="AJ21" s="39"/>
    </row>
    <row r="22" spans="2:36" s="45" customFormat="1" ht="72.5" x14ac:dyDescent="0.35">
      <c r="B22" s="46" t="s">
        <v>202</v>
      </c>
      <c r="C22" s="47"/>
      <c r="D22" s="39"/>
      <c r="E22" s="39"/>
      <c r="F22" s="39"/>
      <c r="G22" s="47"/>
      <c r="H22" s="39"/>
      <c r="I22" s="39"/>
      <c r="J22" s="20" t="s">
        <v>108</v>
      </c>
      <c r="K22" s="21" t="s">
        <v>109</v>
      </c>
      <c r="L22" s="20" t="s">
        <v>110</v>
      </c>
      <c r="M22" s="20">
        <v>18</v>
      </c>
      <c r="N22" s="39"/>
      <c r="O22" s="39"/>
      <c r="P22" s="39"/>
      <c r="Q22" s="39"/>
      <c r="R22" s="39"/>
      <c r="S22" s="39"/>
      <c r="T22" s="41"/>
      <c r="U22" s="41"/>
      <c r="V22" s="41"/>
      <c r="W22" s="41"/>
      <c r="X22" s="41"/>
      <c r="Y22" s="41"/>
      <c r="Z22" s="41"/>
      <c r="AA22" s="41"/>
      <c r="AB22" s="41"/>
      <c r="AC22" s="41"/>
      <c r="AD22" s="41"/>
      <c r="AE22" s="39"/>
      <c r="AF22" s="41"/>
      <c r="AG22" s="41"/>
      <c r="AH22" s="43"/>
      <c r="AI22" s="43"/>
      <c r="AJ22" s="39"/>
    </row>
    <row r="23" spans="2:36" s="45" customFormat="1" ht="29" x14ac:dyDescent="0.35">
      <c r="B23" s="46" t="s">
        <v>202</v>
      </c>
      <c r="C23" s="49"/>
      <c r="D23" s="48"/>
      <c r="E23" s="48"/>
      <c r="F23" s="48"/>
      <c r="G23" s="49"/>
      <c r="H23" s="48"/>
      <c r="I23" s="48"/>
      <c r="J23" s="20" t="s">
        <v>111</v>
      </c>
      <c r="K23" s="21" t="s">
        <v>112</v>
      </c>
      <c r="L23" s="20" t="s">
        <v>104</v>
      </c>
      <c r="M23" s="20">
        <v>1</v>
      </c>
      <c r="N23" s="48"/>
      <c r="O23" s="48"/>
      <c r="P23" s="39"/>
      <c r="Q23" s="39"/>
      <c r="R23" s="39"/>
      <c r="S23" s="48"/>
      <c r="T23" s="50"/>
      <c r="U23" s="50"/>
      <c r="V23" s="50"/>
      <c r="W23" s="50"/>
      <c r="X23" s="50"/>
      <c r="Y23" s="50"/>
      <c r="Z23" s="50"/>
      <c r="AA23" s="50"/>
      <c r="AB23" s="50"/>
      <c r="AC23" s="50"/>
      <c r="AD23" s="50"/>
      <c r="AE23" s="48"/>
      <c r="AF23" s="50"/>
      <c r="AG23" s="50"/>
      <c r="AH23" s="52"/>
      <c r="AI23" s="52"/>
      <c r="AJ23" s="48"/>
    </row>
    <row r="24" spans="2:36" s="55" customFormat="1" ht="96" customHeight="1" x14ac:dyDescent="0.35">
      <c r="B24" s="37" t="s">
        <v>123</v>
      </c>
      <c r="C24" s="37" t="s">
        <v>124</v>
      </c>
      <c r="D24" s="38" t="s">
        <v>199</v>
      </c>
      <c r="E24" s="38" t="s">
        <v>87</v>
      </c>
      <c r="F24" s="37" t="s">
        <v>206</v>
      </c>
      <c r="G24" s="37" t="s">
        <v>125</v>
      </c>
      <c r="H24" s="37" t="s">
        <v>89</v>
      </c>
      <c r="I24" s="37" t="s">
        <v>89</v>
      </c>
      <c r="J24" s="21" t="s">
        <v>90</v>
      </c>
      <c r="K24" s="21" t="s">
        <v>91</v>
      </c>
      <c r="L24" s="21" t="s">
        <v>92</v>
      </c>
      <c r="M24" s="21"/>
      <c r="N24" s="37" t="s">
        <v>93</v>
      </c>
      <c r="O24" s="37" t="s">
        <v>126</v>
      </c>
      <c r="P24" s="37" t="s">
        <v>95</v>
      </c>
      <c r="Q24" s="37" t="s">
        <v>96</v>
      </c>
      <c r="R24" s="37" t="s">
        <v>97</v>
      </c>
      <c r="S24" s="39" t="s">
        <v>98</v>
      </c>
      <c r="T24" s="53">
        <f>U24+U29+U34+U40</f>
        <v>2668534.6799999997</v>
      </c>
      <c r="U24" s="53"/>
      <c r="V24" s="53"/>
      <c r="W24" s="53"/>
      <c r="X24" s="53"/>
      <c r="Y24" s="53"/>
      <c r="Z24" s="53"/>
      <c r="AA24" s="53"/>
      <c r="AB24" s="53"/>
      <c r="AC24" s="53" t="s">
        <v>100</v>
      </c>
      <c r="AD24" s="53"/>
      <c r="AE24" s="53"/>
      <c r="AF24" s="53"/>
      <c r="AG24" s="53"/>
      <c r="AH24" s="54" t="s">
        <v>207</v>
      </c>
      <c r="AI24" s="186" t="s">
        <v>448</v>
      </c>
      <c r="AJ24" s="215" t="s">
        <v>807</v>
      </c>
    </row>
    <row r="25" spans="2:36" s="55" customFormat="1" ht="29" x14ac:dyDescent="0.35">
      <c r="B25" s="46" t="s">
        <v>209</v>
      </c>
      <c r="C25" s="47"/>
      <c r="D25" s="39"/>
      <c r="E25" s="39"/>
      <c r="F25" s="47"/>
      <c r="G25" s="47"/>
      <c r="H25" s="47"/>
      <c r="I25" s="47"/>
      <c r="J25" s="21" t="s">
        <v>102</v>
      </c>
      <c r="K25" s="21" t="s">
        <v>103</v>
      </c>
      <c r="L25" s="21" t="s">
        <v>104</v>
      </c>
      <c r="M25" s="21"/>
      <c r="N25" s="47"/>
      <c r="O25" s="47"/>
      <c r="P25" s="47"/>
      <c r="Q25" s="47"/>
      <c r="R25" s="47"/>
      <c r="S25" s="39"/>
      <c r="T25" s="56"/>
      <c r="U25" s="56"/>
      <c r="V25" s="56"/>
      <c r="W25" s="56"/>
      <c r="X25" s="56"/>
      <c r="Y25" s="56"/>
      <c r="Z25" s="56"/>
      <c r="AA25" s="56"/>
      <c r="AB25" s="56"/>
      <c r="AC25" s="56"/>
      <c r="AD25" s="56"/>
      <c r="AE25" s="47"/>
      <c r="AF25" s="56"/>
      <c r="AG25" s="56"/>
      <c r="AH25" s="57"/>
      <c r="AI25" s="57"/>
      <c r="AJ25" s="58"/>
    </row>
    <row r="26" spans="2:36" s="55" customFormat="1" ht="58" x14ac:dyDescent="0.35">
      <c r="B26" s="46" t="s">
        <v>209</v>
      </c>
      <c r="C26" s="47"/>
      <c r="D26" s="39"/>
      <c r="E26" s="39"/>
      <c r="F26" s="47"/>
      <c r="G26" s="47"/>
      <c r="H26" s="47"/>
      <c r="I26" s="47"/>
      <c r="J26" s="21" t="s">
        <v>105</v>
      </c>
      <c r="K26" s="21" t="s">
        <v>106</v>
      </c>
      <c r="L26" s="21" t="s">
        <v>107</v>
      </c>
      <c r="M26" s="21"/>
      <c r="N26" s="47"/>
      <c r="O26" s="47"/>
      <c r="P26" s="47"/>
      <c r="Q26" s="47"/>
      <c r="R26" s="47"/>
      <c r="S26" s="39"/>
      <c r="T26" s="56"/>
      <c r="U26" s="56"/>
      <c r="V26" s="56"/>
      <c r="W26" s="56"/>
      <c r="X26" s="56"/>
      <c r="Y26" s="56"/>
      <c r="Z26" s="56"/>
      <c r="AA26" s="56"/>
      <c r="AB26" s="56"/>
      <c r="AC26" s="56"/>
      <c r="AD26" s="56"/>
      <c r="AE26" s="47"/>
      <c r="AF26" s="56"/>
      <c r="AG26" s="56"/>
      <c r="AH26" s="57"/>
      <c r="AI26" s="57"/>
      <c r="AJ26" s="58"/>
    </row>
    <row r="27" spans="2:36" s="55" customFormat="1" ht="75.75" customHeight="1" x14ac:dyDescent="0.35">
      <c r="B27" s="46" t="s">
        <v>209</v>
      </c>
      <c r="C27" s="47"/>
      <c r="D27" s="39"/>
      <c r="E27" s="39"/>
      <c r="F27" s="47"/>
      <c r="G27" s="47"/>
      <c r="H27" s="47"/>
      <c r="I27" s="47"/>
      <c r="J27" s="21" t="s">
        <v>108</v>
      </c>
      <c r="K27" s="21" t="s">
        <v>109</v>
      </c>
      <c r="L27" s="21" t="s">
        <v>110</v>
      </c>
      <c r="M27" s="21"/>
      <c r="N27" s="47"/>
      <c r="O27" s="47"/>
      <c r="P27" s="47"/>
      <c r="Q27" s="47"/>
      <c r="R27" s="47"/>
      <c r="S27" s="39"/>
      <c r="T27" s="56"/>
      <c r="U27" s="56"/>
      <c r="V27" s="56"/>
      <c r="W27" s="56"/>
      <c r="X27" s="56"/>
      <c r="Y27" s="56"/>
      <c r="Z27" s="56"/>
      <c r="AA27" s="56"/>
      <c r="AB27" s="56"/>
      <c r="AC27" s="56"/>
      <c r="AD27" s="56"/>
      <c r="AE27" s="47"/>
      <c r="AF27" s="56"/>
      <c r="AG27" s="56"/>
      <c r="AH27" s="57"/>
      <c r="AI27" s="57"/>
      <c r="AJ27" s="58"/>
    </row>
    <row r="28" spans="2:36" s="55" customFormat="1" ht="29" x14ac:dyDescent="0.35">
      <c r="B28" s="46" t="s">
        <v>209</v>
      </c>
      <c r="C28" s="47"/>
      <c r="D28" s="39"/>
      <c r="E28" s="39"/>
      <c r="F28" s="49"/>
      <c r="G28" s="49"/>
      <c r="H28" s="49"/>
      <c r="I28" s="49"/>
      <c r="J28" s="21" t="s">
        <v>111</v>
      </c>
      <c r="K28" s="21" t="s">
        <v>112</v>
      </c>
      <c r="L28" s="21" t="s">
        <v>104</v>
      </c>
      <c r="M28" s="21"/>
      <c r="N28" s="49"/>
      <c r="O28" s="49"/>
      <c r="P28" s="47"/>
      <c r="Q28" s="47"/>
      <c r="R28" s="47"/>
      <c r="S28" s="47"/>
      <c r="T28" s="56"/>
      <c r="U28" s="59"/>
      <c r="V28" s="59"/>
      <c r="W28" s="59"/>
      <c r="X28" s="59"/>
      <c r="Y28" s="59"/>
      <c r="Z28" s="59"/>
      <c r="AA28" s="59"/>
      <c r="AB28" s="59"/>
      <c r="AC28" s="59"/>
      <c r="AD28" s="59"/>
      <c r="AE28" s="49"/>
      <c r="AF28" s="59"/>
      <c r="AG28" s="59"/>
      <c r="AH28" s="57"/>
      <c r="AI28" s="57"/>
      <c r="AJ28" s="58"/>
    </row>
    <row r="29" spans="2:36" s="45" customFormat="1" ht="87" x14ac:dyDescent="0.35">
      <c r="B29" s="46" t="s">
        <v>209</v>
      </c>
      <c r="C29" s="47"/>
      <c r="D29" s="39"/>
      <c r="E29" s="39"/>
      <c r="F29" s="37" t="s">
        <v>210</v>
      </c>
      <c r="G29" s="37" t="s">
        <v>125</v>
      </c>
      <c r="H29" s="37" t="s">
        <v>89</v>
      </c>
      <c r="I29" s="37" t="s">
        <v>89</v>
      </c>
      <c r="J29" s="21" t="s">
        <v>90</v>
      </c>
      <c r="K29" s="21" t="s">
        <v>91</v>
      </c>
      <c r="L29" s="21" t="s">
        <v>92</v>
      </c>
      <c r="M29" s="21">
        <v>95</v>
      </c>
      <c r="N29" s="37" t="s">
        <v>93</v>
      </c>
      <c r="O29" s="37" t="s">
        <v>127</v>
      </c>
      <c r="P29" s="47"/>
      <c r="Q29" s="47"/>
      <c r="R29" s="47"/>
      <c r="S29" s="47"/>
      <c r="T29" s="56"/>
      <c r="U29" s="183">
        <f>V29</f>
        <v>820771.9</v>
      </c>
      <c r="V29" s="184">
        <v>820771.9</v>
      </c>
      <c r="W29" s="53" t="s">
        <v>99</v>
      </c>
      <c r="X29" s="53" t="s">
        <v>99</v>
      </c>
      <c r="Y29" s="53" t="s">
        <v>99</v>
      </c>
      <c r="Z29" s="53"/>
      <c r="AA29" s="53" t="s">
        <v>99</v>
      </c>
      <c r="AB29" s="185">
        <v>144842.1</v>
      </c>
      <c r="AC29" s="53" t="s">
        <v>100</v>
      </c>
      <c r="AD29" s="53"/>
      <c r="AE29" s="185">
        <f>U29</f>
        <v>820771.9</v>
      </c>
      <c r="AF29" s="53"/>
      <c r="AG29" s="53"/>
      <c r="AH29" s="57"/>
      <c r="AI29" s="57"/>
      <c r="AJ29" s="58"/>
    </row>
    <row r="30" spans="2:36" s="45" customFormat="1" ht="29" x14ac:dyDescent="0.35">
      <c r="B30" s="46" t="s">
        <v>209</v>
      </c>
      <c r="C30" s="47"/>
      <c r="D30" s="39"/>
      <c r="E30" s="39"/>
      <c r="F30" s="47"/>
      <c r="G30" s="47"/>
      <c r="H30" s="47"/>
      <c r="I30" s="47"/>
      <c r="J30" s="21" t="s">
        <v>102</v>
      </c>
      <c r="K30" s="21" t="s">
        <v>103</v>
      </c>
      <c r="L30" s="21" t="s">
        <v>104</v>
      </c>
      <c r="M30" s="21">
        <v>40</v>
      </c>
      <c r="N30" s="47"/>
      <c r="O30" s="47"/>
      <c r="P30" s="47"/>
      <c r="Q30" s="47"/>
      <c r="R30" s="47"/>
      <c r="S30" s="47"/>
      <c r="T30" s="56"/>
      <c r="U30" s="56"/>
      <c r="V30" s="56"/>
      <c r="W30" s="56"/>
      <c r="X30" s="56"/>
      <c r="Y30" s="56"/>
      <c r="Z30" s="56"/>
      <c r="AA30" s="56"/>
      <c r="AB30" s="56"/>
      <c r="AC30" s="56"/>
      <c r="AD30" s="56"/>
      <c r="AE30" s="47"/>
      <c r="AF30" s="56"/>
      <c r="AG30" s="56"/>
      <c r="AH30" s="57"/>
      <c r="AI30" s="57"/>
      <c r="AJ30" s="58"/>
    </row>
    <row r="31" spans="2:36" s="45" customFormat="1" ht="58" x14ac:dyDescent="0.35">
      <c r="B31" s="46" t="s">
        <v>209</v>
      </c>
      <c r="C31" s="47"/>
      <c r="D31" s="39"/>
      <c r="E31" s="39"/>
      <c r="F31" s="47"/>
      <c r="G31" s="47"/>
      <c r="H31" s="47"/>
      <c r="I31" s="47"/>
      <c r="J31" s="21" t="s">
        <v>105</v>
      </c>
      <c r="K31" s="21" t="s">
        <v>106</v>
      </c>
      <c r="L31" s="21" t="s">
        <v>107</v>
      </c>
      <c r="M31" s="21">
        <v>265</v>
      </c>
      <c r="N31" s="47"/>
      <c r="O31" s="47"/>
      <c r="P31" s="47"/>
      <c r="Q31" s="47"/>
      <c r="R31" s="47"/>
      <c r="S31" s="47"/>
      <c r="T31" s="56"/>
      <c r="U31" s="56"/>
      <c r="V31" s="56"/>
      <c r="W31" s="56"/>
      <c r="X31" s="56"/>
      <c r="Y31" s="56"/>
      <c r="Z31" s="56"/>
      <c r="AA31" s="56"/>
      <c r="AB31" s="56"/>
      <c r="AC31" s="56"/>
      <c r="AD31" s="56"/>
      <c r="AE31" s="47"/>
      <c r="AF31" s="56"/>
      <c r="AG31" s="56"/>
      <c r="AH31" s="57"/>
      <c r="AI31" s="57"/>
      <c r="AJ31" s="58"/>
    </row>
    <row r="32" spans="2:36" s="45" customFormat="1" ht="73.5" customHeight="1" x14ac:dyDescent="0.35">
      <c r="B32" s="46" t="s">
        <v>209</v>
      </c>
      <c r="C32" s="47"/>
      <c r="D32" s="39"/>
      <c r="E32" s="39"/>
      <c r="F32" s="47"/>
      <c r="G32" s="47"/>
      <c r="H32" s="47"/>
      <c r="I32" s="47"/>
      <c r="J32" s="21" t="s">
        <v>108</v>
      </c>
      <c r="K32" s="21" t="s">
        <v>109</v>
      </c>
      <c r="L32" s="21" t="s">
        <v>110</v>
      </c>
      <c r="M32" s="21">
        <v>38</v>
      </c>
      <c r="N32" s="47"/>
      <c r="O32" s="47"/>
      <c r="P32" s="47"/>
      <c r="Q32" s="47"/>
      <c r="R32" s="47"/>
      <c r="S32" s="47"/>
      <c r="T32" s="56"/>
      <c r="U32" s="56"/>
      <c r="V32" s="56"/>
      <c r="W32" s="56"/>
      <c r="X32" s="56"/>
      <c r="Y32" s="56"/>
      <c r="Z32" s="56"/>
      <c r="AA32" s="56"/>
      <c r="AB32" s="56"/>
      <c r="AC32" s="56"/>
      <c r="AD32" s="56"/>
      <c r="AE32" s="47"/>
      <c r="AF32" s="56"/>
      <c r="AG32" s="56"/>
      <c r="AH32" s="57"/>
      <c r="AI32" s="57"/>
      <c r="AJ32" s="58"/>
    </row>
    <row r="33" spans="2:36" s="45" customFormat="1" ht="29" x14ac:dyDescent="0.35">
      <c r="B33" s="46" t="s">
        <v>209</v>
      </c>
      <c r="C33" s="47"/>
      <c r="D33" s="39"/>
      <c r="E33" s="39"/>
      <c r="F33" s="49"/>
      <c r="G33" s="47"/>
      <c r="H33" s="49"/>
      <c r="I33" s="49"/>
      <c r="J33" s="21" t="s">
        <v>111</v>
      </c>
      <c r="K33" s="21" t="s">
        <v>112</v>
      </c>
      <c r="L33" s="21" t="s">
        <v>104</v>
      </c>
      <c r="M33" s="21">
        <v>2</v>
      </c>
      <c r="N33" s="49"/>
      <c r="O33" s="49"/>
      <c r="P33" s="47"/>
      <c r="Q33" s="47"/>
      <c r="R33" s="47"/>
      <c r="S33" s="47"/>
      <c r="T33" s="56"/>
      <c r="U33" s="59"/>
      <c r="V33" s="59"/>
      <c r="W33" s="59"/>
      <c r="X33" s="59"/>
      <c r="Y33" s="59"/>
      <c r="Z33" s="59"/>
      <c r="AA33" s="59"/>
      <c r="AB33" s="59"/>
      <c r="AC33" s="59"/>
      <c r="AD33" s="59"/>
      <c r="AE33" s="49"/>
      <c r="AF33" s="59"/>
      <c r="AG33" s="59"/>
      <c r="AH33" s="57"/>
      <c r="AI33" s="57"/>
      <c r="AJ33" s="58"/>
    </row>
    <row r="34" spans="2:36" s="45" customFormat="1" ht="87" x14ac:dyDescent="0.35">
      <c r="B34" s="46" t="s">
        <v>209</v>
      </c>
      <c r="C34" s="47"/>
      <c r="D34" s="39"/>
      <c r="E34" s="39"/>
      <c r="F34" s="37" t="s">
        <v>211</v>
      </c>
      <c r="G34" s="37" t="s">
        <v>125</v>
      </c>
      <c r="H34" s="37" t="s">
        <v>89</v>
      </c>
      <c r="I34" s="37" t="s">
        <v>89</v>
      </c>
      <c r="J34" s="21" t="s">
        <v>114</v>
      </c>
      <c r="K34" s="21" t="s">
        <v>115</v>
      </c>
      <c r="L34" s="21" t="s">
        <v>92</v>
      </c>
      <c r="M34" s="21">
        <v>694</v>
      </c>
      <c r="N34" s="37" t="s">
        <v>93</v>
      </c>
      <c r="O34" s="37" t="s">
        <v>128</v>
      </c>
      <c r="P34" s="47"/>
      <c r="Q34" s="47"/>
      <c r="R34" s="47"/>
      <c r="S34" s="47"/>
      <c r="T34" s="56"/>
      <c r="U34" s="53">
        <f>V34</f>
        <v>296929.03999999998</v>
      </c>
      <c r="V34" s="53">
        <v>296929.03999999998</v>
      </c>
      <c r="W34" s="53" t="s">
        <v>99</v>
      </c>
      <c r="X34" s="53" t="s">
        <v>99</v>
      </c>
      <c r="Y34" s="53" t="s">
        <v>99</v>
      </c>
      <c r="Z34" s="53"/>
      <c r="AA34" s="53" t="s">
        <v>99</v>
      </c>
      <c r="AB34" s="53">
        <v>52399.25</v>
      </c>
      <c r="AC34" s="53" t="s">
        <v>100</v>
      </c>
      <c r="AD34" s="53"/>
      <c r="AE34" s="53">
        <f>U34</f>
        <v>296929.03999999998</v>
      </c>
      <c r="AF34" s="53"/>
      <c r="AG34" s="53"/>
      <c r="AH34" s="57"/>
      <c r="AI34" s="57"/>
      <c r="AJ34" s="58"/>
    </row>
    <row r="35" spans="2:36" s="45" customFormat="1" ht="87" x14ac:dyDescent="0.35">
      <c r="B35" s="46" t="s">
        <v>209</v>
      </c>
      <c r="C35" s="47"/>
      <c r="D35" s="39"/>
      <c r="E35" s="39"/>
      <c r="F35" s="47"/>
      <c r="G35" s="47"/>
      <c r="H35" s="47"/>
      <c r="I35" s="47"/>
      <c r="J35" s="21" t="s">
        <v>116</v>
      </c>
      <c r="K35" s="21" t="s">
        <v>117</v>
      </c>
      <c r="L35" s="21" t="s">
        <v>118</v>
      </c>
      <c r="M35" s="21">
        <v>12.5</v>
      </c>
      <c r="N35" s="47"/>
      <c r="O35" s="47"/>
      <c r="P35" s="47"/>
      <c r="Q35" s="47"/>
      <c r="R35" s="47"/>
      <c r="S35" s="47"/>
      <c r="T35" s="56"/>
      <c r="U35" s="56"/>
      <c r="V35" s="56"/>
      <c r="W35" s="56"/>
      <c r="X35" s="56"/>
      <c r="Y35" s="56"/>
      <c r="Z35" s="56"/>
      <c r="AA35" s="56"/>
      <c r="AB35" s="56"/>
      <c r="AC35" s="56"/>
      <c r="AD35" s="56"/>
      <c r="AE35" s="47"/>
      <c r="AF35" s="56"/>
      <c r="AG35" s="56"/>
      <c r="AH35" s="57"/>
      <c r="AI35" s="57"/>
      <c r="AJ35" s="58"/>
    </row>
    <row r="36" spans="2:36" s="45" customFormat="1" ht="43.5" x14ac:dyDescent="0.35">
      <c r="B36" s="46" t="s">
        <v>209</v>
      </c>
      <c r="C36" s="47"/>
      <c r="D36" s="39"/>
      <c r="E36" s="39"/>
      <c r="F36" s="47"/>
      <c r="G36" s="47"/>
      <c r="H36" s="47"/>
      <c r="I36" s="47"/>
      <c r="J36" s="21" t="s">
        <v>119</v>
      </c>
      <c r="K36" s="21" t="s">
        <v>120</v>
      </c>
      <c r="L36" s="21" t="s">
        <v>107</v>
      </c>
      <c r="M36" s="21">
        <v>800</v>
      </c>
      <c r="N36" s="47"/>
      <c r="O36" s="47"/>
      <c r="P36" s="47"/>
      <c r="Q36" s="47"/>
      <c r="R36" s="47"/>
      <c r="S36" s="47"/>
      <c r="T36" s="56"/>
      <c r="U36" s="56"/>
      <c r="V36" s="56"/>
      <c r="W36" s="56"/>
      <c r="X36" s="56"/>
      <c r="Y36" s="56"/>
      <c r="Z36" s="56"/>
      <c r="AA36" s="56"/>
      <c r="AB36" s="56"/>
      <c r="AC36" s="56"/>
      <c r="AD36" s="56"/>
      <c r="AE36" s="47"/>
      <c r="AF36" s="56"/>
      <c r="AG36" s="56"/>
      <c r="AH36" s="57"/>
      <c r="AI36" s="57"/>
      <c r="AJ36" s="58"/>
    </row>
    <row r="37" spans="2:36" s="45" customFormat="1" ht="72.5" x14ac:dyDescent="0.35">
      <c r="B37" s="46" t="s">
        <v>209</v>
      </c>
      <c r="C37" s="47"/>
      <c r="D37" s="39"/>
      <c r="E37" s="39"/>
      <c r="F37" s="47"/>
      <c r="G37" s="47"/>
      <c r="H37" s="47"/>
      <c r="I37" s="47"/>
      <c r="J37" s="21" t="s">
        <v>121</v>
      </c>
      <c r="K37" s="21" t="s">
        <v>122</v>
      </c>
      <c r="L37" s="21" t="s">
        <v>104</v>
      </c>
      <c r="M37" s="21">
        <v>1</v>
      </c>
      <c r="N37" s="47"/>
      <c r="O37" s="47"/>
      <c r="P37" s="47"/>
      <c r="Q37" s="47"/>
      <c r="R37" s="47"/>
      <c r="S37" s="47"/>
      <c r="T37" s="56"/>
      <c r="U37" s="56"/>
      <c r="V37" s="56"/>
      <c r="W37" s="56"/>
      <c r="X37" s="56"/>
      <c r="Y37" s="56"/>
      <c r="Z37" s="56"/>
      <c r="AA37" s="56"/>
      <c r="AB37" s="56"/>
      <c r="AC37" s="56"/>
      <c r="AD37" s="56"/>
      <c r="AE37" s="47"/>
      <c r="AF37" s="56"/>
      <c r="AG37" s="56"/>
      <c r="AH37" s="57"/>
      <c r="AI37" s="57"/>
      <c r="AJ37" s="58"/>
    </row>
    <row r="38" spans="2:36" s="45" customFormat="1" ht="73.5" customHeight="1" x14ac:dyDescent="0.35">
      <c r="B38" s="46" t="s">
        <v>209</v>
      </c>
      <c r="C38" s="47"/>
      <c r="D38" s="39"/>
      <c r="E38" s="39"/>
      <c r="F38" s="47"/>
      <c r="G38" s="47"/>
      <c r="H38" s="47"/>
      <c r="I38" s="47"/>
      <c r="J38" s="21" t="s">
        <v>108</v>
      </c>
      <c r="K38" s="21" t="s">
        <v>109</v>
      </c>
      <c r="L38" s="21" t="s">
        <v>110</v>
      </c>
      <c r="M38" s="21">
        <v>12</v>
      </c>
      <c r="N38" s="47"/>
      <c r="O38" s="47"/>
      <c r="P38" s="47"/>
      <c r="Q38" s="47"/>
      <c r="R38" s="47"/>
      <c r="S38" s="47"/>
      <c r="T38" s="56"/>
      <c r="U38" s="56"/>
      <c r="V38" s="56"/>
      <c r="W38" s="56"/>
      <c r="X38" s="56"/>
      <c r="Y38" s="56"/>
      <c r="Z38" s="56"/>
      <c r="AA38" s="56"/>
      <c r="AB38" s="56"/>
      <c r="AC38" s="56"/>
      <c r="AD38" s="56"/>
      <c r="AE38" s="47"/>
      <c r="AF38" s="56"/>
      <c r="AG38" s="56"/>
      <c r="AH38" s="57"/>
      <c r="AI38" s="57"/>
      <c r="AJ38" s="58"/>
    </row>
    <row r="39" spans="2:36" s="45" customFormat="1" ht="29" x14ac:dyDescent="0.35">
      <c r="B39" s="46" t="s">
        <v>209</v>
      </c>
      <c r="C39" s="47"/>
      <c r="D39" s="39"/>
      <c r="E39" s="39"/>
      <c r="F39" s="49"/>
      <c r="G39" s="47"/>
      <c r="H39" s="49"/>
      <c r="I39" s="49"/>
      <c r="J39" s="21" t="s">
        <v>111</v>
      </c>
      <c r="K39" s="21" t="s">
        <v>112</v>
      </c>
      <c r="L39" s="21" t="s">
        <v>104</v>
      </c>
      <c r="M39" s="21">
        <v>1</v>
      </c>
      <c r="N39" s="49"/>
      <c r="O39" s="49"/>
      <c r="P39" s="47"/>
      <c r="Q39" s="47"/>
      <c r="R39" s="47"/>
      <c r="S39" s="47"/>
      <c r="T39" s="56"/>
      <c r="U39" s="59"/>
      <c r="V39" s="59"/>
      <c r="W39" s="59"/>
      <c r="X39" s="59"/>
      <c r="Y39" s="59"/>
      <c r="Z39" s="59"/>
      <c r="AA39" s="59"/>
      <c r="AB39" s="59"/>
      <c r="AC39" s="59"/>
      <c r="AD39" s="59"/>
      <c r="AE39" s="49"/>
      <c r="AF39" s="59"/>
      <c r="AG39" s="59"/>
      <c r="AH39" s="57"/>
      <c r="AI39" s="57"/>
      <c r="AJ39" s="58"/>
    </row>
    <row r="40" spans="2:36" s="45" customFormat="1" ht="87" x14ac:dyDescent="0.35">
      <c r="B40" s="46" t="s">
        <v>209</v>
      </c>
      <c r="C40" s="47"/>
      <c r="D40" s="39"/>
      <c r="E40" s="39"/>
      <c r="F40" s="37" t="s">
        <v>212</v>
      </c>
      <c r="G40" s="37" t="s">
        <v>125</v>
      </c>
      <c r="H40" s="37" t="s">
        <v>89</v>
      </c>
      <c r="I40" s="37" t="s">
        <v>89</v>
      </c>
      <c r="J40" s="21" t="s">
        <v>114</v>
      </c>
      <c r="K40" s="21" t="s">
        <v>115</v>
      </c>
      <c r="L40" s="21" t="s">
        <v>92</v>
      </c>
      <c r="M40" s="21">
        <v>691</v>
      </c>
      <c r="N40" s="37" t="s">
        <v>93</v>
      </c>
      <c r="O40" s="37" t="s">
        <v>127</v>
      </c>
      <c r="P40" s="47"/>
      <c r="Q40" s="47"/>
      <c r="R40" s="47"/>
      <c r="S40" s="47"/>
      <c r="T40" s="56"/>
      <c r="U40" s="183">
        <f>V40</f>
        <v>1550833.74</v>
      </c>
      <c r="V40" s="184">
        <v>1550833.74</v>
      </c>
      <c r="W40" s="53" t="s">
        <v>99</v>
      </c>
      <c r="X40" s="53" t="s">
        <v>99</v>
      </c>
      <c r="Y40" s="53" t="s">
        <v>99</v>
      </c>
      <c r="Z40" s="53"/>
      <c r="AA40" s="53" t="s">
        <v>99</v>
      </c>
      <c r="AB40" s="185">
        <v>273676.55</v>
      </c>
      <c r="AC40" s="53" t="s">
        <v>100</v>
      </c>
      <c r="AD40" s="53"/>
      <c r="AE40" s="185">
        <f>U40</f>
        <v>1550833.74</v>
      </c>
      <c r="AF40" s="53"/>
      <c r="AG40" s="53"/>
      <c r="AH40" s="57"/>
      <c r="AI40" s="57"/>
      <c r="AJ40" s="58"/>
    </row>
    <row r="41" spans="2:36" s="45" customFormat="1" ht="87" x14ac:dyDescent="0.35">
      <c r="B41" s="46" t="s">
        <v>209</v>
      </c>
      <c r="C41" s="47"/>
      <c r="D41" s="39"/>
      <c r="E41" s="39"/>
      <c r="F41" s="47"/>
      <c r="G41" s="47"/>
      <c r="H41" s="47"/>
      <c r="I41" s="47"/>
      <c r="J41" s="21" t="s">
        <v>116</v>
      </c>
      <c r="K41" s="21" t="s">
        <v>117</v>
      </c>
      <c r="L41" s="21" t="s">
        <v>118</v>
      </c>
      <c r="M41" s="21">
        <v>33</v>
      </c>
      <c r="N41" s="47"/>
      <c r="O41" s="47"/>
      <c r="P41" s="47"/>
      <c r="Q41" s="47"/>
      <c r="R41" s="47"/>
      <c r="S41" s="47"/>
      <c r="T41" s="56"/>
      <c r="U41" s="56"/>
      <c r="V41" s="56"/>
      <c r="W41" s="56"/>
      <c r="X41" s="56"/>
      <c r="Y41" s="56"/>
      <c r="Z41" s="56"/>
      <c r="AA41" s="56"/>
      <c r="AB41" s="56"/>
      <c r="AC41" s="56"/>
      <c r="AD41" s="56"/>
      <c r="AE41" s="47"/>
      <c r="AF41" s="56"/>
      <c r="AG41" s="56"/>
      <c r="AH41" s="57"/>
      <c r="AI41" s="57"/>
      <c r="AJ41" s="58"/>
    </row>
    <row r="42" spans="2:36" s="45" customFormat="1" ht="43.5" x14ac:dyDescent="0.35">
      <c r="B42" s="46" t="s">
        <v>209</v>
      </c>
      <c r="C42" s="47"/>
      <c r="D42" s="39"/>
      <c r="E42" s="39"/>
      <c r="F42" s="47"/>
      <c r="G42" s="47"/>
      <c r="H42" s="47"/>
      <c r="I42" s="47"/>
      <c r="J42" s="21" t="s">
        <v>119</v>
      </c>
      <c r="K42" s="21" t="s">
        <v>120</v>
      </c>
      <c r="L42" s="21" t="s">
        <v>107</v>
      </c>
      <c r="M42" s="21">
        <v>1082</v>
      </c>
      <c r="N42" s="47"/>
      <c r="O42" s="47"/>
      <c r="P42" s="47"/>
      <c r="Q42" s="47"/>
      <c r="R42" s="47"/>
      <c r="S42" s="47"/>
      <c r="T42" s="56"/>
      <c r="U42" s="56"/>
      <c r="V42" s="56"/>
      <c r="W42" s="56"/>
      <c r="X42" s="56"/>
      <c r="Y42" s="56"/>
      <c r="Z42" s="56"/>
      <c r="AA42" s="56"/>
      <c r="AB42" s="56"/>
      <c r="AC42" s="56"/>
      <c r="AD42" s="56"/>
      <c r="AE42" s="47"/>
      <c r="AF42" s="56"/>
      <c r="AG42" s="56"/>
      <c r="AH42" s="57"/>
      <c r="AI42" s="57"/>
      <c r="AJ42" s="58"/>
    </row>
    <row r="43" spans="2:36" s="45" customFormat="1" ht="72.5" x14ac:dyDescent="0.35">
      <c r="B43" s="46" t="s">
        <v>209</v>
      </c>
      <c r="C43" s="47"/>
      <c r="D43" s="39"/>
      <c r="E43" s="39"/>
      <c r="F43" s="47"/>
      <c r="G43" s="47"/>
      <c r="H43" s="47"/>
      <c r="I43" s="47"/>
      <c r="J43" s="21" t="s">
        <v>121</v>
      </c>
      <c r="K43" s="21" t="s">
        <v>122</v>
      </c>
      <c r="L43" s="21" t="s">
        <v>104</v>
      </c>
      <c r="M43" s="21">
        <v>3</v>
      </c>
      <c r="N43" s="47"/>
      <c r="O43" s="47"/>
      <c r="P43" s="47"/>
      <c r="Q43" s="47"/>
      <c r="R43" s="47"/>
      <c r="S43" s="47"/>
      <c r="T43" s="56"/>
      <c r="U43" s="56"/>
      <c r="V43" s="56"/>
      <c r="W43" s="56"/>
      <c r="X43" s="56"/>
      <c r="Y43" s="56"/>
      <c r="Z43" s="56"/>
      <c r="AA43" s="56"/>
      <c r="AB43" s="56"/>
      <c r="AC43" s="56"/>
      <c r="AD43" s="56"/>
      <c r="AE43" s="47"/>
      <c r="AF43" s="56"/>
      <c r="AG43" s="56"/>
      <c r="AH43" s="57"/>
      <c r="AI43" s="57"/>
      <c r="AJ43" s="58"/>
    </row>
    <row r="44" spans="2:36" s="45" customFormat="1" ht="72.5" x14ac:dyDescent="0.35">
      <c r="B44" s="46" t="s">
        <v>209</v>
      </c>
      <c r="C44" s="47"/>
      <c r="D44" s="39"/>
      <c r="E44" s="39"/>
      <c r="F44" s="47"/>
      <c r="G44" s="47"/>
      <c r="H44" s="47"/>
      <c r="I44" s="47"/>
      <c r="J44" s="21" t="s">
        <v>108</v>
      </c>
      <c r="K44" s="21" t="s">
        <v>109</v>
      </c>
      <c r="L44" s="21" t="s">
        <v>110</v>
      </c>
      <c r="M44" s="21">
        <v>95</v>
      </c>
      <c r="N44" s="47"/>
      <c r="O44" s="47"/>
      <c r="P44" s="47"/>
      <c r="Q44" s="47"/>
      <c r="R44" s="47"/>
      <c r="S44" s="47"/>
      <c r="T44" s="56"/>
      <c r="U44" s="56"/>
      <c r="V44" s="56"/>
      <c r="W44" s="56"/>
      <c r="X44" s="56"/>
      <c r="Y44" s="56"/>
      <c r="Z44" s="56"/>
      <c r="AA44" s="56"/>
      <c r="AB44" s="56"/>
      <c r="AC44" s="56"/>
      <c r="AD44" s="56"/>
      <c r="AE44" s="47"/>
      <c r="AF44" s="56"/>
      <c r="AG44" s="56"/>
      <c r="AH44" s="57"/>
      <c r="AI44" s="57"/>
      <c r="AJ44" s="58"/>
    </row>
    <row r="45" spans="2:36" s="45" customFormat="1" ht="29" x14ac:dyDescent="0.35">
      <c r="B45" s="46" t="s">
        <v>209</v>
      </c>
      <c r="C45" s="49"/>
      <c r="D45" s="48"/>
      <c r="E45" s="48"/>
      <c r="F45" s="49"/>
      <c r="G45" s="49"/>
      <c r="H45" s="49"/>
      <c r="I45" s="49"/>
      <c r="J45" s="21" t="s">
        <v>111</v>
      </c>
      <c r="K45" s="21" t="s">
        <v>112</v>
      </c>
      <c r="L45" s="21" t="s">
        <v>104</v>
      </c>
      <c r="M45" s="21">
        <v>3</v>
      </c>
      <c r="N45" s="49"/>
      <c r="O45" s="49"/>
      <c r="P45" s="49"/>
      <c r="Q45" s="49"/>
      <c r="R45" s="49"/>
      <c r="S45" s="49"/>
      <c r="T45" s="59"/>
      <c r="U45" s="59"/>
      <c r="V45" s="59"/>
      <c r="W45" s="59"/>
      <c r="X45" s="59"/>
      <c r="Y45" s="59"/>
      <c r="Z45" s="59"/>
      <c r="AA45" s="59"/>
      <c r="AB45" s="59"/>
      <c r="AC45" s="59"/>
      <c r="AD45" s="59"/>
      <c r="AE45" s="49"/>
      <c r="AF45" s="59"/>
      <c r="AG45" s="59"/>
      <c r="AH45" s="60"/>
      <c r="AI45" s="60"/>
      <c r="AJ45" s="61"/>
    </row>
    <row r="46" spans="2:36" s="45" customFormat="1" ht="84.75" customHeight="1" x14ac:dyDescent="0.35">
      <c r="B46" s="37" t="s">
        <v>129</v>
      </c>
      <c r="C46" s="37" t="s">
        <v>130</v>
      </c>
      <c r="D46" s="38" t="s">
        <v>199</v>
      </c>
      <c r="E46" s="38" t="s">
        <v>87</v>
      </c>
      <c r="F46" s="37" t="s">
        <v>213</v>
      </c>
      <c r="G46" s="37" t="s">
        <v>125</v>
      </c>
      <c r="H46" s="37" t="s">
        <v>89</v>
      </c>
      <c r="I46" s="37" t="s">
        <v>89</v>
      </c>
      <c r="J46" s="21" t="s">
        <v>90</v>
      </c>
      <c r="K46" s="21" t="s">
        <v>91</v>
      </c>
      <c r="L46" s="21" t="s">
        <v>92</v>
      </c>
      <c r="M46" s="21">
        <v>173</v>
      </c>
      <c r="N46" s="37" t="s">
        <v>93</v>
      </c>
      <c r="O46" s="37" t="s">
        <v>128</v>
      </c>
      <c r="P46" s="37" t="s">
        <v>95</v>
      </c>
      <c r="Q46" s="37" t="s">
        <v>96</v>
      </c>
      <c r="R46" s="37" t="s">
        <v>97</v>
      </c>
      <c r="S46" s="37" t="s">
        <v>98</v>
      </c>
      <c r="T46" s="53">
        <f>U46+U51</f>
        <v>1141720</v>
      </c>
      <c r="U46" s="53">
        <f>V46</f>
        <v>475970.25</v>
      </c>
      <c r="V46" s="53">
        <v>475970.25</v>
      </c>
      <c r="W46" s="53" t="s">
        <v>99</v>
      </c>
      <c r="X46" s="53" t="s">
        <v>99</v>
      </c>
      <c r="Y46" s="53" t="s">
        <v>99</v>
      </c>
      <c r="Z46" s="53"/>
      <c r="AA46" s="53" t="s">
        <v>99</v>
      </c>
      <c r="AB46" s="53">
        <v>83994.75</v>
      </c>
      <c r="AC46" s="53" t="s">
        <v>100</v>
      </c>
      <c r="AD46" s="53"/>
      <c r="AE46" s="53">
        <f>U46</f>
        <v>475970.25</v>
      </c>
      <c r="AF46" s="53"/>
      <c r="AG46" s="53"/>
      <c r="AH46" s="62" t="s">
        <v>207</v>
      </c>
      <c r="AI46" s="42" t="s">
        <v>448</v>
      </c>
      <c r="AJ46" s="44">
        <v>45364</v>
      </c>
    </row>
    <row r="47" spans="2:36" s="45" customFormat="1" ht="29" x14ac:dyDescent="0.35">
      <c r="B47" s="46" t="s">
        <v>214</v>
      </c>
      <c r="C47" s="47"/>
      <c r="D47" s="39"/>
      <c r="E47" s="39"/>
      <c r="F47" s="47"/>
      <c r="G47" s="47"/>
      <c r="H47" s="47"/>
      <c r="I47" s="47"/>
      <c r="J47" s="21" t="s">
        <v>102</v>
      </c>
      <c r="K47" s="21" t="s">
        <v>103</v>
      </c>
      <c r="L47" s="21" t="s">
        <v>104</v>
      </c>
      <c r="M47" s="21">
        <v>10</v>
      </c>
      <c r="N47" s="47"/>
      <c r="O47" s="47"/>
      <c r="P47" s="47"/>
      <c r="Q47" s="47"/>
      <c r="R47" s="47"/>
      <c r="S47" s="47"/>
      <c r="T47" s="56"/>
      <c r="U47" s="56"/>
      <c r="V47" s="56"/>
      <c r="W47" s="56"/>
      <c r="X47" s="56"/>
      <c r="Y47" s="56"/>
      <c r="Z47" s="56"/>
      <c r="AA47" s="56"/>
      <c r="AB47" s="56"/>
      <c r="AC47" s="56"/>
      <c r="AD47" s="56"/>
      <c r="AE47" s="47"/>
      <c r="AF47" s="56"/>
      <c r="AG47" s="56"/>
      <c r="AH47" s="43"/>
      <c r="AI47" s="43"/>
      <c r="AJ47" s="39"/>
    </row>
    <row r="48" spans="2:36" s="45" customFormat="1" ht="58" x14ac:dyDescent="0.35">
      <c r="B48" s="46" t="s">
        <v>214</v>
      </c>
      <c r="C48" s="47"/>
      <c r="D48" s="39"/>
      <c r="E48" s="39"/>
      <c r="F48" s="47"/>
      <c r="G48" s="47"/>
      <c r="H48" s="47"/>
      <c r="I48" s="47"/>
      <c r="J48" s="21" t="s">
        <v>105</v>
      </c>
      <c r="K48" s="21" t="s">
        <v>106</v>
      </c>
      <c r="L48" s="21" t="s">
        <v>107</v>
      </c>
      <c r="M48" s="21">
        <v>173</v>
      </c>
      <c r="N48" s="47"/>
      <c r="O48" s="47"/>
      <c r="P48" s="47"/>
      <c r="Q48" s="47"/>
      <c r="R48" s="47"/>
      <c r="S48" s="47"/>
      <c r="T48" s="56"/>
      <c r="U48" s="56"/>
      <c r="V48" s="56"/>
      <c r="W48" s="56"/>
      <c r="X48" s="56"/>
      <c r="Y48" s="56"/>
      <c r="Z48" s="56"/>
      <c r="AA48" s="56"/>
      <c r="AB48" s="56"/>
      <c r="AC48" s="56"/>
      <c r="AD48" s="56"/>
      <c r="AE48" s="47"/>
      <c r="AF48" s="56"/>
      <c r="AG48" s="56"/>
      <c r="AH48" s="43"/>
      <c r="AI48" s="43"/>
      <c r="AJ48" s="39"/>
    </row>
    <row r="49" spans="2:37" s="45" customFormat="1" ht="72.5" x14ac:dyDescent="0.35">
      <c r="B49" s="46" t="s">
        <v>214</v>
      </c>
      <c r="C49" s="47"/>
      <c r="D49" s="39"/>
      <c r="E49" s="39"/>
      <c r="F49" s="47"/>
      <c r="G49" s="47"/>
      <c r="H49" s="47"/>
      <c r="I49" s="47"/>
      <c r="J49" s="21" t="s">
        <v>108</v>
      </c>
      <c r="K49" s="21" t="s">
        <v>109</v>
      </c>
      <c r="L49" s="21" t="s">
        <v>110</v>
      </c>
      <c r="M49" s="21">
        <v>100</v>
      </c>
      <c r="N49" s="47"/>
      <c r="O49" s="47"/>
      <c r="P49" s="47"/>
      <c r="Q49" s="47"/>
      <c r="R49" s="47"/>
      <c r="S49" s="47"/>
      <c r="T49" s="56"/>
      <c r="U49" s="56"/>
      <c r="V49" s="56"/>
      <c r="W49" s="56"/>
      <c r="X49" s="56"/>
      <c r="Y49" s="56"/>
      <c r="Z49" s="56"/>
      <c r="AA49" s="56"/>
      <c r="AB49" s="56"/>
      <c r="AC49" s="56"/>
      <c r="AD49" s="56"/>
      <c r="AE49" s="47"/>
      <c r="AF49" s="56"/>
      <c r="AG49" s="56"/>
      <c r="AH49" s="43"/>
      <c r="AI49" s="43"/>
      <c r="AJ49" s="39"/>
    </row>
    <row r="50" spans="2:37" s="45" customFormat="1" ht="29" x14ac:dyDescent="0.35">
      <c r="B50" s="46" t="s">
        <v>214</v>
      </c>
      <c r="C50" s="47"/>
      <c r="D50" s="39"/>
      <c r="E50" s="39"/>
      <c r="F50" s="49"/>
      <c r="G50" s="47"/>
      <c r="H50" s="49"/>
      <c r="I50" s="49"/>
      <c r="J50" s="21" t="s">
        <v>111</v>
      </c>
      <c r="K50" s="21" t="s">
        <v>112</v>
      </c>
      <c r="L50" s="21" t="s">
        <v>104</v>
      </c>
      <c r="M50" s="21">
        <v>1</v>
      </c>
      <c r="N50" s="49"/>
      <c r="O50" s="49"/>
      <c r="P50" s="47"/>
      <c r="Q50" s="47"/>
      <c r="R50" s="47"/>
      <c r="S50" s="47"/>
      <c r="T50" s="56"/>
      <c r="U50" s="59"/>
      <c r="V50" s="59"/>
      <c r="W50" s="59"/>
      <c r="X50" s="59"/>
      <c r="Y50" s="59"/>
      <c r="Z50" s="59"/>
      <c r="AA50" s="59"/>
      <c r="AB50" s="59"/>
      <c r="AC50" s="59"/>
      <c r="AD50" s="59"/>
      <c r="AE50" s="49"/>
      <c r="AF50" s="59"/>
      <c r="AG50" s="59"/>
      <c r="AH50" s="43"/>
      <c r="AI50" s="43"/>
      <c r="AJ50" s="39"/>
    </row>
    <row r="51" spans="2:37" s="55" customFormat="1" ht="87" x14ac:dyDescent="0.35">
      <c r="B51" s="46" t="s">
        <v>214</v>
      </c>
      <c r="C51" s="47"/>
      <c r="D51" s="39"/>
      <c r="E51" s="39"/>
      <c r="F51" s="37" t="s">
        <v>215</v>
      </c>
      <c r="G51" s="37" t="s">
        <v>125</v>
      </c>
      <c r="H51" s="37" t="s">
        <v>89</v>
      </c>
      <c r="I51" s="37" t="s">
        <v>89</v>
      </c>
      <c r="J51" s="21" t="s">
        <v>114</v>
      </c>
      <c r="K51" s="21" t="s">
        <v>115</v>
      </c>
      <c r="L51" s="21" t="s">
        <v>92</v>
      </c>
      <c r="M51" s="21">
        <v>796</v>
      </c>
      <c r="N51" s="37" t="s">
        <v>93</v>
      </c>
      <c r="O51" s="37" t="s">
        <v>126</v>
      </c>
      <c r="P51" s="47"/>
      <c r="Q51" s="47"/>
      <c r="R51" s="47"/>
      <c r="S51" s="47"/>
      <c r="T51" s="56"/>
      <c r="U51" s="53">
        <f>V51</f>
        <v>665749.75</v>
      </c>
      <c r="V51" s="53">
        <f>665749.75</f>
        <v>665749.75</v>
      </c>
      <c r="W51" s="53" t="s">
        <v>99</v>
      </c>
      <c r="X51" s="53" t="s">
        <v>99</v>
      </c>
      <c r="Y51" s="53" t="s">
        <v>99</v>
      </c>
      <c r="Z51" s="53"/>
      <c r="AA51" s="53" t="s">
        <v>99</v>
      </c>
      <c r="AB51" s="53">
        <v>117485.25</v>
      </c>
      <c r="AC51" s="53" t="s">
        <v>100</v>
      </c>
      <c r="AD51" s="53"/>
      <c r="AE51" s="53">
        <f>U51</f>
        <v>665749.75</v>
      </c>
      <c r="AF51" s="53"/>
      <c r="AG51" s="53"/>
      <c r="AH51" s="43"/>
      <c r="AI51" s="43"/>
      <c r="AJ51" s="39"/>
    </row>
    <row r="52" spans="2:37" s="55" customFormat="1" ht="87" x14ac:dyDescent="0.35">
      <c r="B52" s="46" t="s">
        <v>214</v>
      </c>
      <c r="C52" s="47"/>
      <c r="D52" s="39"/>
      <c r="E52" s="39"/>
      <c r="F52" s="47"/>
      <c r="G52" s="47"/>
      <c r="H52" s="47"/>
      <c r="I52" s="47"/>
      <c r="J52" s="21" t="s">
        <v>116</v>
      </c>
      <c r="K52" s="21" t="s">
        <v>117</v>
      </c>
      <c r="L52" s="21" t="s">
        <v>118</v>
      </c>
      <c r="M52" s="21">
        <v>40</v>
      </c>
      <c r="N52" s="47"/>
      <c r="O52" s="47"/>
      <c r="P52" s="47"/>
      <c r="Q52" s="47"/>
      <c r="R52" s="47"/>
      <c r="S52" s="47"/>
      <c r="T52" s="56"/>
      <c r="U52" s="56"/>
      <c r="V52" s="56"/>
      <c r="W52" s="56"/>
      <c r="X52" s="56"/>
      <c r="Y52" s="56"/>
      <c r="Z52" s="56"/>
      <c r="AA52" s="56"/>
      <c r="AB52" s="56"/>
      <c r="AC52" s="56"/>
      <c r="AD52" s="56"/>
      <c r="AE52" s="47"/>
      <c r="AF52" s="56"/>
      <c r="AG52" s="56"/>
      <c r="AH52" s="43"/>
      <c r="AI52" s="43"/>
      <c r="AJ52" s="39"/>
    </row>
    <row r="53" spans="2:37" s="55" customFormat="1" ht="43.5" x14ac:dyDescent="0.35">
      <c r="B53" s="46" t="s">
        <v>214</v>
      </c>
      <c r="C53" s="47"/>
      <c r="D53" s="39"/>
      <c r="E53" s="39"/>
      <c r="F53" s="47"/>
      <c r="G53" s="47"/>
      <c r="H53" s="47"/>
      <c r="I53" s="47"/>
      <c r="J53" s="21" t="s">
        <v>119</v>
      </c>
      <c r="K53" s="21" t="s">
        <v>120</v>
      </c>
      <c r="L53" s="21" t="s">
        <v>107</v>
      </c>
      <c r="M53" s="21">
        <v>1122</v>
      </c>
      <c r="N53" s="47"/>
      <c r="O53" s="47"/>
      <c r="P53" s="47"/>
      <c r="Q53" s="47"/>
      <c r="R53" s="47"/>
      <c r="S53" s="47"/>
      <c r="T53" s="56"/>
      <c r="U53" s="56"/>
      <c r="V53" s="56"/>
      <c r="W53" s="56"/>
      <c r="X53" s="56"/>
      <c r="Y53" s="56"/>
      <c r="Z53" s="56"/>
      <c r="AA53" s="56"/>
      <c r="AB53" s="56"/>
      <c r="AC53" s="56"/>
      <c r="AD53" s="56"/>
      <c r="AE53" s="47"/>
      <c r="AF53" s="56"/>
      <c r="AG53" s="56"/>
      <c r="AH53" s="43"/>
      <c r="AI53" s="43"/>
      <c r="AJ53" s="39"/>
    </row>
    <row r="54" spans="2:37" s="55" customFormat="1" ht="72.5" x14ac:dyDescent="0.35">
      <c r="B54" s="46" t="s">
        <v>214</v>
      </c>
      <c r="C54" s="47"/>
      <c r="D54" s="39"/>
      <c r="E54" s="39"/>
      <c r="F54" s="47"/>
      <c r="G54" s="47"/>
      <c r="H54" s="47"/>
      <c r="I54" s="47"/>
      <c r="J54" s="21" t="s">
        <v>121</v>
      </c>
      <c r="K54" s="21" t="s">
        <v>122</v>
      </c>
      <c r="L54" s="21" t="s">
        <v>104</v>
      </c>
      <c r="M54" s="21">
        <v>2</v>
      </c>
      <c r="N54" s="47"/>
      <c r="O54" s="47"/>
      <c r="P54" s="47"/>
      <c r="Q54" s="47"/>
      <c r="R54" s="47"/>
      <c r="S54" s="47"/>
      <c r="T54" s="56"/>
      <c r="U54" s="56"/>
      <c r="V54" s="56"/>
      <c r="W54" s="56"/>
      <c r="X54" s="56"/>
      <c r="Y54" s="56"/>
      <c r="Z54" s="56"/>
      <c r="AA54" s="56"/>
      <c r="AB54" s="56"/>
      <c r="AC54" s="56"/>
      <c r="AD54" s="56"/>
      <c r="AE54" s="47"/>
      <c r="AF54" s="56"/>
      <c r="AG54" s="56"/>
      <c r="AH54" s="43"/>
      <c r="AI54" s="43"/>
      <c r="AJ54" s="39"/>
    </row>
    <row r="55" spans="2:37" s="45" customFormat="1" ht="60" customHeight="1" x14ac:dyDescent="0.35">
      <c r="B55" s="37" t="s">
        <v>131</v>
      </c>
      <c r="C55" s="37" t="s">
        <v>132</v>
      </c>
      <c r="D55" s="38" t="s">
        <v>199</v>
      </c>
      <c r="E55" s="38" t="s">
        <v>87</v>
      </c>
      <c r="F55" s="38" t="s">
        <v>216</v>
      </c>
      <c r="G55" s="38" t="s">
        <v>125</v>
      </c>
      <c r="H55" s="38" t="s">
        <v>89</v>
      </c>
      <c r="I55" s="38" t="s">
        <v>89</v>
      </c>
      <c r="J55" s="20" t="s">
        <v>114</v>
      </c>
      <c r="K55" s="21" t="s">
        <v>115</v>
      </c>
      <c r="L55" s="20" t="s">
        <v>92</v>
      </c>
      <c r="M55" s="249">
        <v>33</v>
      </c>
      <c r="N55" s="38" t="s">
        <v>93</v>
      </c>
      <c r="O55" s="38" t="s">
        <v>133</v>
      </c>
      <c r="P55" s="38" t="s">
        <v>95</v>
      </c>
      <c r="Q55" s="38" t="s">
        <v>96</v>
      </c>
      <c r="R55" s="38" t="s">
        <v>97</v>
      </c>
      <c r="S55" s="38" t="s">
        <v>98</v>
      </c>
      <c r="T55" s="40">
        <f>U55</f>
        <v>1299735</v>
      </c>
      <c r="U55" s="40">
        <f>V55</f>
        <v>1299735</v>
      </c>
      <c r="V55" s="40">
        <f>1299735</f>
        <v>1299735</v>
      </c>
      <c r="W55" s="40" t="s">
        <v>134</v>
      </c>
      <c r="X55" s="40" t="s">
        <v>134</v>
      </c>
      <c r="Y55" s="40" t="s">
        <v>99</v>
      </c>
      <c r="Z55" s="40" t="s">
        <v>99</v>
      </c>
      <c r="AA55" s="40" t="s">
        <v>134</v>
      </c>
      <c r="AB55" s="40">
        <v>229365</v>
      </c>
      <c r="AC55" s="40" t="s">
        <v>100</v>
      </c>
      <c r="AD55" s="40"/>
      <c r="AE55" s="40">
        <f>U55</f>
        <v>1299735</v>
      </c>
      <c r="AF55" s="40"/>
      <c r="AG55" s="40"/>
      <c r="AH55" s="62" t="s">
        <v>217</v>
      </c>
      <c r="AI55" s="62" t="s">
        <v>207</v>
      </c>
      <c r="AJ55" s="44">
        <v>45293</v>
      </c>
    </row>
    <row r="56" spans="2:37" s="45" customFormat="1" ht="87" x14ac:dyDescent="0.35">
      <c r="B56" s="46" t="s">
        <v>218</v>
      </c>
      <c r="C56" s="47"/>
      <c r="D56" s="39"/>
      <c r="E56" s="39"/>
      <c r="F56" s="39"/>
      <c r="G56" s="39"/>
      <c r="H56" s="39"/>
      <c r="I56" s="39"/>
      <c r="J56" s="20" t="s">
        <v>116</v>
      </c>
      <c r="K56" s="21" t="s">
        <v>117</v>
      </c>
      <c r="L56" s="20" t="s">
        <v>118</v>
      </c>
      <c r="M56" s="249">
        <v>10</v>
      </c>
      <c r="N56" s="39"/>
      <c r="O56" s="39"/>
      <c r="P56" s="39"/>
      <c r="Q56" s="39"/>
      <c r="R56" s="39"/>
      <c r="S56" s="39"/>
      <c r="T56" s="41"/>
      <c r="U56" s="41"/>
      <c r="V56" s="41"/>
      <c r="W56" s="41"/>
      <c r="X56" s="41"/>
      <c r="Y56" s="41"/>
      <c r="Z56" s="41"/>
      <c r="AA56" s="41"/>
      <c r="AB56" s="41"/>
      <c r="AC56" s="41"/>
      <c r="AD56" s="41"/>
      <c r="AE56" s="39"/>
      <c r="AF56" s="41"/>
      <c r="AG56" s="41"/>
      <c r="AH56" s="43"/>
      <c r="AI56" s="43"/>
      <c r="AJ56" s="39"/>
    </row>
    <row r="57" spans="2:37" s="45" customFormat="1" ht="43.5" x14ac:dyDescent="0.35">
      <c r="B57" s="46" t="s">
        <v>218</v>
      </c>
      <c r="C57" s="47"/>
      <c r="D57" s="39"/>
      <c r="E57" s="39"/>
      <c r="F57" s="39"/>
      <c r="G57" s="39"/>
      <c r="H57" s="39"/>
      <c r="I57" s="39"/>
      <c r="J57" s="20" t="s">
        <v>119</v>
      </c>
      <c r="K57" s="21" t="s">
        <v>120</v>
      </c>
      <c r="L57" s="20" t="s">
        <v>107</v>
      </c>
      <c r="M57" s="249">
        <v>90</v>
      </c>
      <c r="N57" s="39"/>
      <c r="O57" s="39"/>
      <c r="P57" s="39"/>
      <c r="Q57" s="39"/>
      <c r="R57" s="39"/>
      <c r="S57" s="39"/>
      <c r="T57" s="41"/>
      <c r="U57" s="41"/>
      <c r="V57" s="41"/>
      <c r="W57" s="41"/>
      <c r="X57" s="41"/>
      <c r="Y57" s="41"/>
      <c r="Z57" s="41"/>
      <c r="AA57" s="41"/>
      <c r="AB57" s="41"/>
      <c r="AC57" s="41"/>
      <c r="AD57" s="41"/>
      <c r="AE57" s="39"/>
      <c r="AF57" s="41"/>
      <c r="AG57" s="41"/>
      <c r="AH57" s="43"/>
      <c r="AI57" s="43"/>
      <c r="AJ57" s="39"/>
    </row>
    <row r="58" spans="2:37" s="45" customFormat="1" ht="72.5" x14ac:dyDescent="0.35">
      <c r="B58" s="46" t="s">
        <v>218</v>
      </c>
      <c r="C58" s="47"/>
      <c r="D58" s="39"/>
      <c r="E58" s="39"/>
      <c r="F58" s="39"/>
      <c r="G58" s="39"/>
      <c r="H58" s="39"/>
      <c r="I58" s="39"/>
      <c r="J58" s="20" t="s">
        <v>121</v>
      </c>
      <c r="K58" s="21" t="s">
        <v>122</v>
      </c>
      <c r="L58" s="20" t="s">
        <v>104</v>
      </c>
      <c r="M58" s="249">
        <v>1</v>
      </c>
      <c r="N58" s="39"/>
      <c r="O58" s="39"/>
      <c r="P58" s="39"/>
      <c r="Q58" s="39"/>
      <c r="R58" s="39"/>
      <c r="S58" s="39"/>
      <c r="T58" s="41"/>
      <c r="U58" s="41"/>
      <c r="V58" s="41"/>
      <c r="W58" s="41"/>
      <c r="X58" s="41"/>
      <c r="Y58" s="41"/>
      <c r="Z58" s="41"/>
      <c r="AA58" s="41"/>
      <c r="AB58" s="41"/>
      <c r="AC58" s="41"/>
      <c r="AD58" s="41"/>
      <c r="AE58" s="39"/>
      <c r="AF58" s="41"/>
      <c r="AG58" s="41"/>
      <c r="AH58" s="43"/>
      <c r="AI58" s="43"/>
      <c r="AJ58" s="39"/>
    </row>
    <row r="59" spans="2:37" s="45" customFormat="1" ht="72.5" x14ac:dyDescent="0.35">
      <c r="B59" s="46" t="s">
        <v>218</v>
      </c>
      <c r="C59" s="47"/>
      <c r="D59" s="39"/>
      <c r="E59" s="39"/>
      <c r="F59" s="39"/>
      <c r="G59" s="39"/>
      <c r="H59" s="39"/>
      <c r="I59" s="39"/>
      <c r="J59" s="20" t="s">
        <v>108</v>
      </c>
      <c r="K59" s="21" t="s">
        <v>109</v>
      </c>
      <c r="L59" s="20" t="s">
        <v>110</v>
      </c>
      <c r="M59" s="249">
        <v>192</v>
      </c>
      <c r="N59" s="39"/>
      <c r="O59" s="39"/>
      <c r="P59" s="39"/>
      <c r="Q59" s="39"/>
      <c r="R59" s="39"/>
      <c r="S59" s="39"/>
      <c r="T59" s="41"/>
      <c r="U59" s="41"/>
      <c r="V59" s="41"/>
      <c r="W59" s="41"/>
      <c r="X59" s="41"/>
      <c r="Y59" s="41"/>
      <c r="Z59" s="41"/>
      <c r="AA59" s="41"/>
      <c r="AB59" s="41"/>
      <c r="AC59" s="41"/>
      <c r="AD59" s="41"/>
      <c r="AE59" s="39"/>
      <c r="AF59" s="41"/>
      <c r="AG59" s="41"/>
      <c r="AH59" s="43"/>
      <c r="AI59" s="43"/>
      <c r="AJ59" s="39"/>
    </row>
    <row r="60" spans="2:37" s="45" customFormat="1" ht="29" x14ac:dyDescent="0.35">
      <c r="B60" s="46" t="s">
        <v>218</v>
      </c>
      <c r="C60" s="49"/>
      <c r="D60" s="39"/>
      <c r="E60" s="48"/>
      <c r="F60" s="48"/>
      <c r="G60" s="48"/>
      <c r="H60" s="48"/>
      <c r="I60" s="48"/>
      <c r="J60" s="20" t="s">
        <v>111</v>
      </c>
      <c r="K60" s="21" t="s">
        <v>112</v>
      </c>
      <c r="L60" s="20" t="s">
        <v>104</v>
      </c>
      <c r="M60" s="20">
        <v>6</v>
      </c>
      <c r="N60" s="48"/>
      <c r="O60" s="39"/>
      <c r="P60" s="48"/>
      <c r="Q60" s="48"/>
      <c r="R60" s="48"/>
      <c r="S60" s="48"/>
      <c r="T60" s="50"/>
      <c r="U60" s="50"/>
      <c r="V60" s="50"/>
      <c r="W60" s="41"/>
      <c r="X60" s="41"/>
      <c r="Y60" s="41"/>
      <c r="Z60" s="41"/>
      <c r="AA60" s="41"/>
      <c r="AB60" s="41"/>
      <c r="AC60" s="41"/>
      <c r="AD60" s="41"/>
      <c r="AE60" s="39"/>
      <c r="AF60" s="41"/>
      <c r="AG60" s="41"/>
      <c r="AH60" s="43"/>
      <c r="AI60" s="52"/>
      <c r="AJ60" s="48"/>
    </row>
    <row r="61" spans="2:37" s="74" customFormat="1" ht="127.5" customHeight="1" x14ac:dyDescent="0.35">
      <c r="B61" s="63" t="s">
        <v>219</v>
      </c>
      <c r="C61" s="64" t="s">
        <v>135</v>
      </c>
      <c r="D61" s="63" t="s">
        <v>220</v>
      </c>
      <c r="E61" s="65" t="s">
        <v>136</v>
      </c>
      <c r="F61" s="63" t="s">
        <v>221</v>
      </c>
      <c r="G61" s="63" t="s">
        <v>137</v>
      </c>
      <c r="H61" s="63" t="s">
        <v>89</v>
      </c>
      <c r="I61" s="63" t="s">
        <v>89</v>
      </c>
      <c r="J61" s="22" t="s">
        <v>114</v>
      </c>
      <c r="K61" s="66" t="s">
        <v>138</v>
      </c>
      <c r="L61" s="22" t="s">
        <v>139</v>
      </c>
      <c r="M61" s="66">
        <v>1044</v>
      </c>
      <c r="N61" s="67" t="s">
        <v>93</v>
      </c>
      <c r="O61" s="63" t="s">
        <v>140</v>
      </c>
      <c r="P61" s="65" t="s">
        <v>95</v>
      </c>
      <c r="Q61" s="63" t="s">
        <v>96</v>
      </c>
      <c r="R61" s="63" t="s">
        <v>97</v>
      </c>
      <c r="S61" s="63" t="s">
        <v>98</v>
      </c>
      <c r="T61" s="68">
        <f>U61+U64</f>
        <v>331916.84999999998</v>
      </c>
      <c r="U61" s="187">
        <v>139845.85</v>
      </c>
      <c r="V61" s="188">
        <v>139845.85</v>
      </c>
      <c r="W61" s="70" t="s">
        <v>99</v>
      </c>
      <c r="X61" s="70" t="s">
        <v>99</v>
      </c>
      <c r="Y61" s="70" t="s">
        <v>99</v>
      </c>
      <c r="Z61" s="70" t="s">
        <v>99</v>
      </c>
      <c r="AA61" s="70" t="s">
        <v>99</v>
      </c>
      <c r="AB61" s="185">
        <v>24678.68</v>
      </c>
      <c r="AC61" s="69" t="s">
        <v>100</v>
      </c>
      <c r="AD61" s="70"/>
      <c r="AE61" s="185">
        <f>U61</f>
        <v>139845.85</v>
      </c>
      <c r="AF61" s="69"/>
      <c r="AG61" s="68"/>
      <c r="AH61" s="71">
        <v>45078</v>
      </c>
      <c r="AI61" s="72" t="s">
        <v>326</v>
      </c>
      <c r="AJ61" s="73">
        <v>45082</v>
      </c>
    </row>
    <row r="62" spans="2:37" s="87" customFormat="1" ht="45.75" customHeight="1" x14ac:dyDescent="0.35">
      <c r="B62" s="46" t="s">
        <v>222</v>
      </c>
      <c r="C62" s="75"/>
      <c r="D62" s="76"/>
      <c r="E62" s="77"/>
      <c r="F62" s="78"/>
      <c r="G62" s="79"/>
      <c r="H62" s="79"/>
      <c r="I62" s="79"/>
      <c r="J62" s="21" t="s">
        <v>141</v>
      </c>
      <c r="K62" s="80" t="s">
        <v>142</v>
      </c>
      <c r="L62" s="21" t="s">
        <v>143</v>
      </c>
      <c r="M62" s="66">
        <v>95</v>
      </c>
      <c r="N62" s="81"/>
      <c r="O62" s="78"/>
      <c r="P62" s="82"/>
      <c r="Q62" s="78"/>
      <c r="R62" s="78"/>
      <c r="S62" s="78"/>
      <c r="T62" s="83"/>
      <c r="U62" s="84"/>
      <c r="V62" s="84"/>
      <c r="W62" s="56"/>
      <c r="X62" s="56"/>
      <c r="Y62" s="56"/>
      <c r="Z62" s="56"/>
      <c r="AA62" s="56"/>
      <c r="AB62" s="84"/>
      <c r="AC62" s="84"/>
      <c r="AD62" s="56"/>
      <c r="AE62" s="84"/>
      <c r="AF62" s="84"/>
      <c r="AG62" s="83"/>
      <c r="AH62" s="85"/>
      <c r="AI62" s="85"/>
      <c r="AJ62" s="77"/>
      <c r="AK62" s="86"/>
    </row>
    <row r="63" spans="2:37" s="87" customFormat="1" ht="60" customHeight="1" x14ac:dyDescent="0.35">
      <c r="B63" s="46" t="s">
        <v>222</v>
      </c>
      <c r="C63" s="75"/>
      <c r="D63" s="79"/>
      <c r="E63" s="75"/>
      <c r="F63" s="88"/>
      <c r="G63" s="79"/>
      <c r="H63" s="89"/>
      <c r="I63" s="89"/>
      <c r="J63" s="22" t="s">
        <v>144</v>
      </c>
      <c r="K63" s="80" t="s">
        <v>120</v>
      </c>
      <c r="L63" s="21" t="s">
        <v>145</v>
      </c>
      <c r="M63" s="66">
        <v>2635</v>
      </c>
      <c r="N63" s="90"/>
      <c r="O63" s="88"/>
      <c r="P63" s="76"/>
      <c r="Q63" s="75"/>
      <c r="R63" s="91"/>
      <c r="S63" s="79"/>
      <c r="T63" s="83"/>
      <c r="U63" s="92"/>
      <c r="V63" s="92"/>
      <c r="W63" s="59"/>
      <c r="X63" s="59"/>
      <c r="Y63" s="59"/>
      <c r="Z63" s="59"/>
      <c r="AA63" s="59"/>
      <c r="AB63" s="92"/>
      <c r="AC63" s="92"/>
      <c r="AD63" s="59"/>
      <c r="AE63" s="92"/>
      <c r="AF63" s="92"/>
      <c r="AG63" s="93"/>
      <c r="AH63" s="85"/>
      <c r="AI63" s="85"/>
      <c r="AJ63" s="77"/>
      <c r="AK63" s="86"/>
    </row>
    <row r="64" spans="2:37" s="87" customFormat="1" ht="60" customHeight="1" x14ac:dyDescent="0.35">
      <c r="B64" s="46" t="s">
        <v>222</v>
      </c>
      <c r="C64" s="75"/>
      <c r="D64" s="79"/>
      <c r="E64" s="75"/>
      <c r="F64" s="63" t="s">
        <v>223</v>
      </c>
      <c r="G64" s="63" t="s">
        <v>137</v>
      </c>
      <c r="H64" s="94"/>
      <c r="I64" s="94"/>
      <c r="J64" s="22" t="s">
        <v>114</v>
      </c>
      <c r="K64" s="80" t="s">
        <v>138</v>
      </c>
      <c r="L64" s="21" t="s">
        <v>139</v>
      </c>
      <c r="M64" s="66">
        <v>339</v>
      </c>
      <c r="N64" s="95" t="s">
        <v>93</v>
      </c>
      <c r="O64" s="78" t="s">
        <v>113</v>
      </c>
      <c r="P64" s="79"/>
      <c r="Q64" s="75"/>
      <c r="R64" s="91"/>
      <c r="S64" s="79"/>
      <c r="T64" s="84"/>
      <c r="U64" s="96">
        <f>V64</f>
        <v>192071</v>
      </c>
      <c r="V64" s="96">
        <v>192071</v>
      </c>
      <c r="W64" s="56" t="s">
        <v>99</v>
      </c>
      <c r="X64" s="56" t="s">
        <v>99</v>
      </c>
      <c r="Y64" s="56" t="s">
        <v>99</v>
      </c>
      <c r="Z64" s="56" t="s">
        <v>99</v>
      </c>
      <c r="AA64" s="56" t="s">
        <v>99</v>
      </c>
      <c r="AB64" s="84">
        <v>33895</v>
      </c>
      <c r="AC64" s="84" t="s">
        <v>100</v>
      </c>
      <c r="AD64" s="56"/>
      <c r="AE64" s="84">
        <f>U64</f>
        <v>192071</v>
      </c>
      <c r="AF64" s="84"/>
      <c r="AG64" s="83"/>
      <c r="AH64" s="71">
        <v>45078</v>
      </c>
      <c r="AI64" s="72" t="s">
        <v>326</v>
      </c>
      <c r="AJ64" s="77"/>
      <c r="AK64" s="86"/>
    </row>
    <row r="65" spans="2:39" s="87" customFormat="1" ht="60" customHeight="1" x14ac:dyDescent="0.35">
      <c r="B65" s="46" t="s">
        <v>222</v>
      </c>
      <c r="C65" s="75"/>
      <c r="D65" s="76"/>
      <c r="E65" s="77"/>
      <c r="F65" s="78"/>
      <c r="G65" s="79"/>
      <c r="H65" s="94" t="s">
        <v>89</v>
      </c>
      <c r="I65" s="94" t="s">
        <v>89</v>
      </c>
      <c r="J65" s="21" t="s">
        <v>141</v>
      </c>
      <c r="K65" s="80" t="s">
        <v>142</v>
      </c>
      <c r="L65" s="21" t="s">
        <v>143</v>
      </c>
      <c r="M65" s="66">
        <v>150</v>
      </c>
      <c r="N65" s="97"/>
      <c r="O65" s="78"/>
      <c r="P65" s="78"/>
      <c r="Q65" s="78"/>
      <c r="R65" s="78"/>
      <c r="S65" s="78"/>
      <c r="T65" s="84"/>
      <c r="U65" s="96"/>
      <c r="V65" s="96"/>
      <c r="W65" s="56"/>
      <c r="X65" s="56"/>
      <c r="Y65" s="56"/>
      <c r="Z65" s="56"/>
      <c r="AA65" s="56"/>
      <c r="AB65" s="84"/>
      <c r="AC65" s="84"/>
      <c r="AD65" s="56"/>
      <c r="AE65" s="84"/>
      <c r="AF65" s="84"/>
      <c r="AG65" s="83"/>
      <c r="AH65" s="85"/>
      <c r="AI65" s="85"/>
      <c r="AJ65" s="77"/>
      <c r="AK65" s="86"/>
    </row>
    <row r="66" spans="2:39" s="87" customFormat="1" ht="60" customHeight="1" x14ac:dyDescent="0.35">
      <c r="B66" s="98" t="s">
        <v>222</v>
      </c>
      <c r="C66" s="99"/>
      <c r="D66" s="100"/>
      <c r="E66" s="101"/>
      <c r="F66" s="88"/>
      <c r="G66" s="89"/>
      <c r="H66" s="94"/>
      <c r="I66" s="94"/>
      <c r="J66" s="22" t="s">
        <v>144</v>
      </c>
      <c r="K66" s="80" t="s">
        <v>120</v>
      </c>
      <c r="L66" s="21" t="s">
        <v>145</v>
      </c>
      <c r="M66" s="66">
        <v>504</v>
      </c>
      <c r="N66" s="97"/>
      <c r="O66" s="78"/>
      <c r="P66" s="78"/>
      <c r="Q66" s="78"/>
      <c r="R66" s="78"/>
      <c r="S66" s="78"/>
      <c r="T66" s="84"/>
      <c r="U66" s="96"/>
      <c r="V66" s="189"/>
      <c r="W66" s="56"/>
      <c r="X66" s="56"/>
      <c r="Y66" s="56"/>
      <c r="Z66" s="56"/>
      <c r="AA66" s="56"/>
      <c r="AB66" s="84"/>
      <c r="AC66" s="84"/>
      <c r="AD66" s="56"/>
      <c r="AE66" s="84"/>
      <c r="AF66" s="84"/>
      <c r="AG66" s="83"/>
      <c r="AH66" s="102"/>
      <c r="AI66" s="102"/>
      <c r="AJ66" s="101"/>
    </row>
    <row r="67" spans="2:39" s="87" customFormat="1" ht="156.75" customHeight="1" x14ac:dyDescent="0.35">
      <c r="B67" s="79" t="s">
        <v>146</v>
      </c>
      <c r="C67" s="103" t="s">
        <v>224</v>
      </c>
      <c r="D67" s="104" t="s">
        <v>220</v>
      </c>
      <c r="E67" s="103" t="s">
        <v>136</v>
      </c>
      <c r="F67" s="63" t="s">
        <v>225</v>
      </c>
      <c r="G67" s="103" t="s">
        <v>137</v>
      </c>
      <c r="H67" s="103" t="s">
        <v>89</v>
      </c>
      <c r="I67" s="103" t="s">
        <v>89</v>
      </c>
      <c r="J67" s="22" t="s">
        <v>114</v>
      </c>
      <c r="K67" s="80" t="s">
        <v>138</v>
      </c>
      <c r="L67" s="21" t="s">
        <v>139</v>
      </c>
      <c r="M67" s="254">
        <v>981</v>
      </c>
      <c r="N67" s="95" t="s">
        <v>93</v>
      </c>
      <c r="O67" s="63" t="s">
        <v>128</v>
      </c>
      <c r="P67" s="63" t="s">
        <v>95</v>
      </c>
      <c r="Q67" s="63" t="s">
        <v>96</v>
      </c>
      <c r="R67" s="63" t="s">
        <v>97</v>
      </c>
      <c r="S67" s="63" t="s">
        <v>98</v>
      </c>
      <c r="T67" s="106">
        <f>U67</f>
        <v>330007.75</v>
      </c>
      <c r="U67" s="107">
        <f>V67</f>
        <v>330007.75</v>
      </c>
      <c r="V67" s="190">
        <v>330007.75</v>
      </c>
      <c r="W67" s="109" t="s">
        <v>99</v>
      </c>
      <c r="X67" s="109" t="s">
        <v>99</v>
      </c>
      <c r="Y67" s="109" t="s">
        <v>99</v>
      </c>
      <c r="Z67" s="109" t="s">
        <v>99</v>
      </c>
      <c r="AA67" s="109" t="s">
        <v>99</v>
      </c>
      <c r="AB67" s="191">
        <v>58236.67</v>
      </c>
      <c r="AC67" s="107" t="s">
        <v>100</v>
      </c>
      <c r="AD67" s="109"/>
      <c r="AE67" s="108">
        <f>U67</f>
        <v>330007.75</v>
      </c>
      <c r="AF67" s="107"/>
      <c r="AG67" s="107"/>
      <c r="AH67" s="192" t="s">
        <v>327</v>
      </c>
      <c r="AI67" s="193" t="s">
        <v>328</v>
      </c>
      <c r="AJ67" s="216">
        <v>45450</v>
      </c>
    </row>
    <row r="68" spans="2:39" s="87" customFormat="1" ht="49.5" customHeight="1" x14ac:dyDescent="0.35">
      <c r="B68" s="46" t="s">
        <v>226</v>
      </c>
      <c r="C68" s="79"/>
      <c r="D68" s="110"/>
      <c r="E68" s="79"/>
      <c r="F68" s="78"/>
      <c r="G68" s="79"/>
      <c r="H68" s="79"/>
      <c r="I68" s="79"/>
      <c r="J68" s="21" t="s">
        <v>141</v>
      </c>
      <c r="K68" s="80" t="s">
        <v>142</v>
      </c>
      <c r="L68" s="21" t="s">
        <v>143</v>
      </c>
      <c r="M68" s="105">
        <v>452</v>
      </c>
      <c r="N68" s="97"/>
      <c r="O68" s="78"/>
      <c r="P68" s="78"/>
      <c r="Q68" s="78"/>
      <c r="R68" s="78"/>
      <c r="S68" s="78"/>
      <c r="T68" s="111"/>
      <c r="U68" s="112"/>
      <c r="V68" s="113"/>
      <c r="W68" s="114"/>
      <c r="X68" s="114"/>
      <c r="Y68" s="114"/>
      <c r="Z68" s="114"/>
      <c r="AA68" s="114"/>
      <c r="AB68" s="113"/>
      <c r="AC68" s="112"/>
      <c r="AD68" s="114"/>
      <c r="AE68" s="113"/>
      <c r="AF68" s="112"/>
      <c r="AG68" s="112"/>
      <c r="AH68" s="194"/>
      <c r="AI68" s="115"/>
      <c r="AJ68" s="79"/>
      <c r="AK68" s="116"/>
    </row>
    <row r="69" spans="2:39" s="87" customFormat="1" ht="49.5" customHeight="1" x14ac:dyDescent="0.35">
      <c r="B69" s="46" t="s">
        <v>226</v>
      </c>
      <c r="C69" s="79"/>
      <c r="D69" s="110"/>
      <c r="E69" s="79"/>
      <c r="F69" s="78"/>
      <c r="G69" s="79"/>
      <c r="H69" s="89"/>
      <c r="I69" s="89"/>
      <c r="J69" s="22" t="s">
        <v>144</v>
      </c>
      <c r="K69" s="80" t="s">
        <v>120</v>
      </c>
      <c r="L69" s="21" t="s">
        <v>145</v>
      </c>
      <c r="M69" s="254">
        <v>1164</v>
      </c>
      <c r="N69" s="97"/>
      <c r="O69" s="78"/>
      <c r="P69" s="78"/>
      <c r="Q69" s="78"/>
      <c r="R69" s="78"/>
      <c r="S69" s="78"/>
      <c r="T69" s="111"/>
      <c r="U69" s="112"/>
      <c r="V69" s="113"/>
      <c r="W69" s="114"/>
      <c r="X69" s="114"/>
      <c r="Y69" s="114"/>
      <c r="Z69" s="114"/>
      <c r="AA69" s="114"/>
      <c r="AB69" s="113"/>
      <c r="AC69" s="112"/>
      <c r="AD69" s="114"/>
      <c r="AE69" s="113"/>
      <c r="AF69" s="112"/>
      <c r="AG69" s="112"/>
      <c r="AH69" s="195"/>
      <c r="AI69" s="196"/>
      <c r="AJ69" s="89"/>
    </row>
    <row r="70" spans="2:39" s="127" customFormat="1" ht="120.75" customHeight="1" x14ac:dyDescent="0.35">
      <c r="B70" s="103" t="s">
        <v>148</v>
      </c>
      <c r="C70" s="103" t="s">
        <v>227</v>
      </c>
      <c r="D70" s="117" t="s">
        <v>220</v>
      </c>
      <c r="E70" s="103" t="s">
        <v>136</v>
      </c>
      <c r="F70" s="118" t="s">
        <v>228</v>
      </c>
      <c r="G70" s="103" t="s">
        <v>137</v>
      </c>
      <c r="H70" s="103" t="s">
        <v>89</v>
      </c>
      <c r="I70" s="103" t="s">
        <v>89</v>
      </c>
      <c r="J70" s="23" t="s">
        <v>114</v>
      </c>
      <c r="K70" s="119" t="s">
        <v>138</v>
      </c>
      <c r="L70" s="24" t="s">
        <v>139</v>
      </c>
      <c r="M70" s="120">
        <v>933</v>
      </c>
      <c r="N70" s="121" t="s">
        <v>93</v>
      </c>
      <c r="O70" s="118" t="s">
        <v>149</v>
      </c>
      <c r="P70" s="118" t="s">
        <v>95</v>
      </c>
      <c r="Q70" s="118" t="s">
        <v>96</v>
      </c>
      <c r="R70" s="118" t="s">
        <v>97</v>
      </c>
      <c r="S70" s="118" t="s">
        <v>98</v>
      </c>
      <c r="T70" s="122">
        <f>U70+U73</f>
        <v>1249317.77</v>
      </c>
      <c r="U70" s="123">
        <f>V70</f>
        <v>807500</v>
      </c>
      <c r="V70" s="123">
        <v>807500</v>
      </c>
      <c r="W70" s="124" t="s">
        <v>99</v>
      </c>
      <c r="X70" s="124" t="s">
        <v>99</v>
      </c>
      <c r="Y70" s="124" t="s">
        <v>99</v>
      </c>
      <c r="Z70" s="124" t="s">
        <v>99</v>
      </c>
      <c r="AA70" s="124" t="s">
        <v>99</v>
      </c>
      <c r="AB70" s="123">
        <v>142500</v>
      </c>
      <c r="AC70" s="123" t="s">
        <v>100</v>
      </c>
      <c r="AD70" s="125"/>
      <c r="AE70" s="123">
        <f>U70</f>
        <v>807500</v>
      </c>
      <c r="AF70" s="123"/>
      <c r="AG70" s="126"/>
      <c r="AH70" s="197" t="s">
        <v>329</v>
      </c>
      <c r="AI70" s="198" t="s">
        <v>327</v>
      </c>
      <c r="AJ70" s="199">
        <v>45363</v>
      </c>
    </row>
    <row r="71" spans="2:39" s="127" customFormat="1" ht="43.5" x14ac:dyDescent="0.35">
      <c r="B71" s="46" t="s">
        <v>229</v>
      </c>
      <c r="C71" s="79"/>
      <c r="D71" s="104"/>
      <c r="E71" s="79"/>
      <c r="F71" s="128"/>
      <c r="G71" s="79"/>
      <c r="H71" s="79"/>
      <c r="I71" s="79"/>
      <c r="J71" s="24" t="s">
        <v>141</v>
      </c>
      <c r="K71" s="119" t="s">
        <v>142</v>
      </c>
      <c r="L71" s="24" t="s">
        <v>143</v>
      </c>
      <c r="M71" s="120">
        <v>332</v>
      </c>
      <c r="N71" s="129"/>
      <c r="O71" s="128"/>
      <c r="P71" s="128"/>
      <c r="Q71" s="128"/>
      <c r="R71" s="128"/>
      <c r="S71" s="128"/>
      <c r="T71" s="130"/>
      <c r="U71" s="131"/>
      <c r="V71" s="131"/>
      <c r="W71" s="132"/>
      <c r="X71" s="132"/>
      <c r="Y71" s="132"/>
      <c r="Z71" s="132"/>
      <c r="AA71" s="132"/>
      <c r="AB71" s="131"/>
      <c r="AC71" s="131"/>
      <c r="AD71" s="133"/>
      <c r="AE71" s="131"/>
      <c r="AF71" s="131"/>
      <c r="AG71" s="134"/>
      <c r="AH71" s="135"/>
      <c r="AI71" s="136"/>
      <c r="AJ71" s="137"/>
      <c r="AK71" s="138"/>
      <c r="AL71" s="138"/>
      <c r="AM71" s="138"/>
    </row>
    <row r="72" spans="2:39" s="127" customFormat="1" ht="120.75" customHeight="1" x14ac:dyDescent="0.35">
      <c r="B72" s="46" t="s">
        <v>229</v>
      </c>
      <c r="C72" s="79"/>
      <c r="D72" s="79"/>
      <c r="E72" s="79"/>
      <c r="F72" s="139"/>
      <c r="G72" s="89"/>
      <c r="H72" s="89"/>
      <c r="I72" s="89"/>
      <c r="J72" s="23" t="s">
        <v>144</v>
      </c>
      <c r="K72" s="119" t="s">
        <v>120</v>
      </c>
      <c r="L72" s="24" t="s">
        <v>145</v>
      </c>
      <c r="M72" s="120">
        <v>1122</v>
      </c>
      <c r="N72" s="140"/>
      <c r="O72" s="139"/>
      <c r="P72" s="79"/>
      <c r="Q72" s="79"/>
      <c r="R72" s="79"/>
      <c r="S72" s="79"/>
      <c r="U72" s="141"/>
      <c r="V72" s="141"/>
      <c r="W72" s="142"/>
      <c r="X72" s="142"/>
      <c r="Y72" s="142"/>
      <c r="Z72" s="142"/>
      <c r="AA72" s="142"/>
      <c r="AB72" s="141"/>
      <c r="AC72" s="141"/>
      <c r="AD72" s="143"/>
      <c r="AE72" s="141"/>
      <c r="AF72" s="141"/>
      <c r="AG72" s="144"/>
      <c r="AH72" s="135"/>
      <c r="AI72" s="136"/>
      <c r="AJ72" s="79"/>
    </row>
    <row r="73" spans="2:39" s="127" customFormat="1" ht="120.75" customHeight="1" x14ac:dyDescent="0.35">
      <c r="B73" s="46" t="s">
        <v>229</v>
      </c>
      <c r="C73" s="79"/>
      <c r="D73" s="79"/>
      <c r="E73" s="79"/>
      <c r="F73" s="145" t="s">
        <v>230</v>
      </c>
      <c r="G73" s="146" t="s">
        <v>137</v>
      </c>
      <c r="H73" s="147" t="s">
        <v>89</v>
      </c>
      <c r="I73" s="103" t="s">
        <v>89</v>
      </c>
      <c r="J73" s="22" t="s">
        <v>114</v>
      </c>
      <c r="K73" s="80" t="s">
        <v>138</v>
      </c>
      <c r="L73" s="21" t="s">
        <v>139</v>
      </c>
      <c r="M73" s="105">
        <v>631</v>
      </c>
      <c r="N73" s="95" t="s">
        <v>93</v>
      </c>
      <c r="O73" s="78" t="s">
        <v>147</v>
      </c>
      <c r="P73" s="79"/>
      <c r="Q73" s="79"/>
      <c r="R73" s="79"/>
      <c r="S73" s="79"/>
      <c r="U73" s="250">
        <v>441817.77</v>
      </c>
      <c r="V73" s="251">
        <v>441817.77</v>
      </c>
      <c r="W73" s="114" t="s">
        <v>99</v>
      </c>
      <c r="X73" s="114" t="s">
        <v>99</v>
      </c>
      <c r="Y73" s="114" t="s">
        <v>99</v>
      </c>
      <c r="Z73" s="114" t="s">
        <v>99</v>
      </c>
      <c r="AA73" s="114" t="s">
        <v>99</v>
      </c>
      <c r="AB73" s="191">
        <v>77967.850000000006</v>
      </c>
      <c r="AC73" s="112" t="s">
        <v>100</v>
      </c>
      <c r="AD73" s="114"/>
      <c r="AE73" s="112">
        <f>U73</f>
        <v>441817.77</v>
      </c>
      <c r="AF73" s="112"/>
      <c r="AG73" s="149"/>
      <c r="AH73" s="150"/>
      <c r="AI73" s="151"/>
      <c r="AJ73" s="79"/>
    </row>
    <row r="74" spans="2:39" s="127" customFormat="1" ht="120.75" customHeight="1" x14ac:dyDescent="0.35">
      <c r="B74" s="46" t="s">
        <v>229</v>
      </c>
      <c r="C74" s="79"/>
      <c r="D74" s="104"/>
      <c r="E74" s="79"/>
      <c r="F74" s="152"/>
      <c r="G74" s="153"/>
      <c r="H74" s="77"/>
      <c r="I74" s="79"/>
      <c r="J74" s="21" t="s">
        <v>141</v>
      </c>
      <c r="K74" s="80" t="s">
        <v>142</v>
      </c>
      <c r="L74" s="21" t="s">
        <v>143</v>
      </c>
      <c r="M74" s="154">
        <v>68</v>
      </c>
      <c r="N74" s="97"/>
      <c r="O74" s="78"/>
      <c r="P74" s="78"/>
      <c r="Q74" s="78"/>
      <c r="R74" s="78"/>
      <c r="S74" s="152"/>
      <c r="T74" s="153"/>
      <c r="U74" s="153"/>
      <c r="V74" s="148"/>
      <c r="W74" s="114"/>
      <c r="X74" s="114"/>
      <c r="Y74" s="114"/>
      <c r="Z74" s="114"/>
      <c r="AA74" s="114"/>
      <c r="AB74" s="112"/>
      <c r="AC74" s="112"/>
      <c r="AD74" s="114"/>
      <c r="AE74" s="112"/>
      <c r="AF74" s="112"/>
      <c r="AG74" s="149"/>
      <c r="AH74" s="135"/>
      <c r="AI74" s="136"/>
      <c r="AJ74" s="155"/>
    </row>
    <row r="75" spans="2:39" s="127" customFormat="1" ht="120.75" customHeight="1" x14ac:dyDescent="0.35">
      <c r="B75" s="46"/>
      <c r="C75" s="79"/>
      <c r="D75" s="104"/>
      <c r="E75" s="79"/>
      <c r="F75" s="152"/>
      <c r="G75" s="153"/>
      <c r="H75" s="77"/>
      <c r="I75" s="79"/>
      <c r="J75" s="21" t="s">
        <v>90</v>
      </c>
      <c r="K75" s="80" t="s">
        <v>760</v>
      </c>
      <c r="L75" s="21" t="s">
        <v>92</v>
      </c>
      <c r="M75" s="154">
        <v>50</v>
      </c>
      <c r="N75" s="97"/>
      <c r="O75" s="78"/>
      <c r="P75" s="78"/>
      <c r="Q75" s="78"/>
      <c r="R75" s="78"/>
      <c r="S75" s="152"/>
      <c r="T75" s="153"/>
      <c r="U75" s="153"/>
      <c r="V75" s="148"/>
      <c r="W75" s="114"/>
      <c r="X75" s="114"/>
      <c r="Y75" s="114"/>
      <c r="Z75" s="114"/>
      <c r="AA75" s="114"/>
      <c r="AB75" s="112"/>
      <c r="AC75" s="112"/>
      <c r="AD75" s="114"/>
      <c r="AE75" s="112"/>
      <c r="AF75" s="112"/>
      <c r="AG75" s="149"/>
      <c r="AH75" s="135"/>
      <c r="AI75" s="136"/>
      <c r="AJ75" s="155"/>
    </row>
    <row r="76" spans="2:39" s="127" customFormat="1" ht="120.75" customHeight="1" x14ac:dyDescent="0.35">
      <c r="B76" s="46"/>
      <c r="C76" s="79"/>
      <c r="D76" s="104"/>
      <c r="E76" s="79"/>
      <c r="F76" s="152"/>
      <c r="G76" s="153"/>
      <c r="H76" s="77"/>
      <c r="I76" s="79"/>
      <c r="J76" s="21" t="s">
        <v>105</v>
      </c>
      <c r="K76" s="80" t="s">
        <v>761</v>
      </c>
      <c r="L76" s="21" t="s">
        <v>107</v>
      </c>
      <c r="M76" s="154">
        <v>242</v>
      </c>
      <c r="N76" s="97"/>
      <c r="O76" s="78"/>
      <c r="P76" s="78"/>
      <c r="Q76" s="78"/>
      <c r="R76" s="78"/>
      <c r="S76" s="152"/>
      <c r="T76" s="153"/>
      <c r="U76" s="153"/>
      <c r="V76" s="148"/>
      <c r="W76" s="114"/>
      <c r="X76" s="114"/>
      <c r="Y76" s="114"/>
      <c r="Z76" s="114"/>
      <c r="AA76" s="114"/>
      <c r="AB76" s="112"/>
      <c r="AC76" s="112"/>
      <c r="AD76" s="114"/>
      <c r="AE76" s="112"/>
      <c r="AF76" s="112"/>
      <c r="AG76" s="149"/>
      <c r="AH76" s="135"/>
      <c r="AI76" s="136"/>
      <c r="AJ76" s="155"/>
    </row>
    <row r="77" spans="2:39" s="127" customFormat="1" ht="120.75" customHeight="1" x14ac:dyDescent="0.3">
      <c r="B77" s="98" t="s">
        <v>229</v>
      </c>
      <c r="C77" s="89"/>
      <c r="D77" s="104"/>
      <c r="E77" s="89"/>
      <c r="F77" s="156"/>
      <c r="G77" s="157"/>
      <c r="H77" s="101"/>
      <c r="I77" s="89"/>
      <c r="J77" s="22" t="s">
        <v>144</v>
      </c>
      <c r="K77" s="80" t="s">
        <v>120</v>
      </c>
      <c r="L77" s="21" t="s">
        <v>145</v>
      </c>
      <c r="M77" s="105">
        <v>696</v>
      </c>
      <c r="N77" s="158"/>
      <c r="O77" s="88"/>
      <c r="P77" s="88"/>
      <c r="Q77" s="88"/>
      <c r="R77" s="88"/>
      <c r="S77" s="156"/>
      <c r="T77" s="157"/>
      <c r="U77" s="157"/>
      <c r="V77" s="159"/>
      <c r="W77" s="160"/>
      <c r="X77" s="160"/>
      <c r="Y77" s="160"/>
      <c r="Z77" s="160"/>
      <c r="AA77" s="160"/>
      <c r="AB77" s="161"/>
      <c r="AC77" s="161"/>
      <c r="AD77" s="160"/>
      <c r="AE77" s="161"/>
      <c r="AF77" s="161"/>
      <c r="AG77" s="162"/>
      <c r="AH77" s="163"/>
      <c r="AI77" s="164"/>
      <c r="AJ77" s="165"/>
    </row>
    <row r="78" spans="2:39" s="87" customFormat="1" ht="101.5" x14ac:dyDescent="0.35">
      <c r="B78" s="79" t="s">
        <v>150</v>
      </c>
      <c r="C78" s="91" t="s">
        <v>151</v>
      </c>
      <c r="D78" s="117" t="s">
        <v>220</v>
      </c>
      <c r="E78" s="77" t="s">
        <v>136</v>
      </c>
      <c r="F78" s="78" t="s">
        <v>231</v>
      </c>
      <c r="G78" s="79" t="s">
        <v>137</v>
      </c>
      <c r="H78" s="79" t="s">
        <v>89</v>
      </c>
      <c r="I78" s="79" t="s">
        <v>89</v>
      </c>
      <c r="J78" s="166" t="s">
        <v>114</v>
      </c>
      <c r="K78" s="167" t="s">
        <v>138</v>
      </c>
      <c r="L78" s="168" t="s">
        <v>139</v>
      </c>
      <c r="M78" s="169">
        <v>500</v>
      </c>
      <c r="N78" s="81" t="s">
        <v>93</v>
      </c>
      <c r="O78" s="78" t="s">
        <v>152</v>
      </c>
      <c r="P78" s="82" t="s">
        <v>95</v>
      </c>
      <c r="Q78" s="78" t="s">
        <v>96</v>
      </c>
      <c r="R78" s="78" t="s">
        <v>97</v>
      </c>
      <c r="S78" s="152" t="s">
        <v>98</v>
      </c>
      <c r="T78" s="111">
        <f>U78</f>
        <v>719304.2</v>
      </c>
      <c r="U78" s="217">
        <f>V78</f>
        <v>719304.2</v>
      </c>
      <c r="V78" s="218">
        <v>719304.2</v>
      </c>
      <c r="W78" s="114" t="s">
        <v>99</v>
      </c>
      <c r="X78" s="114" t="s">
        <v>99</v>
      </c>
      <c r="Y78" s="114" t="s">
        <v>99</v>
      </c>
      <c r="Z78" s="114" t="s">
        <v>99</v>
      </c>
      <c r="AA78" s="114" t="s">
        <v>99</v>
      </c>
      <c r="AB78" s="200">
        <v>126936.04</v>
      </c>
      <c r="AC78" s="111" t="s">
        <v>100</v>
      </c>
      <c r="AD78" s="114"/>
      <c r="AE78" s="111">
        <f>U78</f>
        <v>719304.2</v>
      </c>
      <c r="AF78" s="111"/>
      <c r="AG78" s="111"/>
      <c r="AH78" s="201">
        <v>45292</v>
      </c>
      <c r="AI78" s="202" t="s">
        <v>327</v>
      </c>
      <c r="AJ78" s="199">
        <v>45294</v>
      </c>
    </row>
    <row r="79" spans="2:39" s="87" customFormat="1" ht="43.5" x14ac:dyDescent="0.35">
      <c r="B79" s="46" t="s">
        <v>232</v>
      </c>
      <c r="C79" s="91"/>
      <c r="D79" s="110"/>
      <c r="E79" s="77"/>
      <c r="F79" s="78"/>
      <c r="G79" s="79"/>
      <c r="H79" s="79"/>
      <c r="I79" s="79"/>
      <c r="J79" s="21" t="s">
        <v>141</v>
      </c>
      <c r="K79" s="80" t="s">
        <v>142</v>
      </c>
      <c r="L79" s="21" t="s">
        <v>143</v>
      </c>
      <c r="M79" s="66">
        <v>50</v>
      </c>
      <c r="N79" s="81"/>
      <c r="O79" s="78"/>
      <c r="P79" s="82"/>
      <c r="Q79" s="78"/>
      <c r="R79" s="78"/>
      <c r="S79" s="152"/>
      <c r="T79" s="111"/>
      <c r="U79" s="111"/>
      <c r="V79" s="111"/>
      <c r="W79" s="114"/>
      <c r="X79" s="114"/>
      <c r="Y79" s="114"/>
      <c r="Z79" s="114"/>
      <c r="AA79" s="114"/>
      <c r="AB79" s="111"/>
      <c r="AC79" s="111"/>
      <c r="AD79" s="114"/>
      <c r="AE79" s="111"/>
      <c r="AF79" s="111"/>
      <c r="AG79" s="111"/>
      <c r="AH79" s="170"/>
      <c r="AI79" s="171"/>
      <c r="AJ79" s="77"/>
      <c r="AK79" s="116"/>
      <c r="AL79" s="116"/>
      <c r="AM79" s="116"/>
    </row>
    <row r="80" spans="2:39" s="87" customFormat="1" ht="43.5" x14ac:dyDescent="0.35">
      <c r="B80" s="98" t="s">
        <v>232</v>
      </c>
      <c r="C80" s="172"/>
      <c r="D80" s="173"/>
      <c r="E80" s="101"/>
      <c r="F80" s="88"/>
      <c r="G80" s="89"/>
      <c r="H80" s="89"/>
      <c r="I80" s="89"/>
      <c r="J80" s="22" t="s">
        <v>144</v>
      </c>
      <c r="K80" s="80" t="s">
        <v>120</v>
      </c>
      <c r="L80" s="21" t="s">
        <v>145</v>
      </c>
      <c r="M80" s="66">
        <v>600</v>
      </c>
      <c r="N80" s="90"/>
      <c r="O80" s="88"/>
      <c r="P80" s="174"/>
      <c r="Q80" s="88"/>
      <c r="R80" s="88"/>
      <c r="S80" s="156"/>
      <c r="T80" s="175"/>
      <c r="U80" s="175"/>
      <c r="V80" s="175"/>
      <c r="W80" s="160"/>
      <c r="X80" s="160"/>
      <c r="Y80" s="160"/>
      <c r="Z80" s="160"/>
      <c r="AA80" s="160"/>
      <c r="AB80" s="175"/>
      <c r="AC80" s="175"/>
      <c r="AD80" s="160"/>
      <c r="AE80" s="175"/>
      <c r="AF80" s="175"/>
      <c r="AG80" s="175"/>
      <c r="AH80" s="176"/>
      <c r="AI80" s="177"/>
      <c r="AJ80" s="89"/>
    </row>
  </sheetData>
  <mergeCells count="26">
    <mergeCell ref="AG4:AG5"/>
    <mergeCell ref="AH4:AH5"/>
    <mergeCell ref="AI4:AI5"/>
    <mergeCell ref="AJ4:AJ5"/>
    <mergeCell ref="T4:T5"/>
    <mergeCell ref="U4:U5"/>
    <mergeCell ref="V4:AA4"/>
    <mergeCell ref="AB4:AB5"/>
    <mergeCell ref="AC4:AC5"/>
    <mergeCell ref="AD4:AF4"/>
    <mergeCell ref="N4:N5"/>
    <mergeCell ref="O4:O5"/>
    <mergeCell ref="P4:P5"/>
    <mergeCell ref="Q4:Q5"/>
    <mergeCell ref="R4:R5"/>
    <mergeCell ref="S4:S5"/>
    <mergeCell ref="B2:AI2"/>
    <mergeCell ref="B4:B5"/>
    <mergeCell ref="C4:C5"/>
    <mergeCell ref="D4:D5"/>
    <mergeCell ref="E4:E5"/>
    <mergeCell ref="F4:F5"/>
    <mergeCell ref="G4:G5"/>
    <mergeCell ref="H4:H5"/>
    <mergeCell ref="I4:I5"/>
    <mergeCell ref="J4:M4"/>
  </mergeCells>
  <pageMargins left="0.25" right="0.25" top="0.75" bottom="0.75" header="0.3" footer="0.3"/>
  <pageSetup paperSize="8"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D3B9D-8BE5-4058-857A-0919BA1D2046}">
  <dimension ref="A1:AK26"/>
  <sheetViews>
    <sheetView topLeftCell="A9" zoomScaleNormal="100" workbookViewId="0">
      <selection activeCell="Y22" sqref="Y22:Y23"/>
    </sheetView>
  </sheetViews>
  <sheetFormatPr defaultRowHeight="14.5" x14ac:dyDescent="0.35"/>
  <cols>
    <col min="1" max="1" width="5" customWidth="1"/>
    <col min="2" max="2" width="21" customWidth="1"/>
    <col min="3" max="3" width="17.54296875" customWidth="1"/>
    <col min="4" max="5" width="13.54296875" customWidth="1"/>
    <col min="6" max="6" width="18.453125" customWidth="1"/>
    <col min="7" max="7" width="50.453125" customWidth="1"/>
    <col min="8" max="8" width="14.54296875" customWidth="1"/>
    <col min="9" max="9" width="13.54296875" customWidth="1"/>
    <col min="10" max="10" width="12.54296875" customWidth="1"/>
    <col min="11" max="14" width="10.54296875" customWidth="1"/>
    <col min="15" max="16" width="15.54296875" customWidth="1"/>
    <col min="17" max="17" width="18.54296875" customWidth="1"/>
    <col min="18" max="18" width="15.54296875" customWidth="1"/>
    <col min="19" max="21" width="14" customWidth="1"/>
    <col min="22" max="22" width="14.54296875" customWidth="1"/>
    <col min="23" max="23" width="11.453125" customWidth="1"/>
    <col min="24" max="24" width="10" customWidth="1"/>
    <col min="25" max="25" width="11.54296875" customWidth="1"/>
    <col min="26" max="27" width="12.453125" customWidth="1"/>
    <col min="28" max="29" width="11.453125" customWidth="1"/>
    <col min="30" max="30" width="12.453125" customWidth="1"/>
    <col min="31" max="33" width="11.453125" customWidth="1"/>
    <col min="34" max="34" width="24.453125" customWidth="1"/>
    <col min="35" max="35" width="19.453125" customWidth="1"/>
    <col min="36" max="36" width="10.453125" customWidth="1"/>
    <col min="37" max="37" width="21.26953125" customWidth="1"/>
  </cols>
  <sheetData>
    <row r="1" spans="1:37" x14ac:dyDescent="0.35">
      <c r="A1" s="1"/>
      <c r="B1" s="319" t="s">
        <v>40</v>
      </c>
      <c r="C1" s="319"/>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319"/>
      <c r="AJ1" s="1"/>
      <c r="AK1" s="1"/>
    </row>
    <row r="2" spans="1:37"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9" customHeight="1" x14ac:dyDescent="0.35">
      <c r="A3" s="1"/>
      <c r="B3" s="311" t="s">
        <v>0</v>
      </c>
      <c r="C3" s="311" t="s">
        <v>1</v>
      </c>
      <c r="D3" s="311" t="s">
        <v>28</v>
      </c>
      <c r="E3" s="311" t="s">
        <v>29</v>
      </c>
      <c r="F3" s="311" t="s">
        <v>30</v>
      </c>
      <c r="G3" s="311" t="s">
        <v>3</v>
      </c>
      <c r="H3" s="311" t="s">
        <v>4</v>
      </c>
      <c r="I3" s="311" t="s">
        <v>5</v>
      </c>
      <c r="J3" s="312" t="s">
        <v>6</v>
      </c>
      <c r="K3" s="312"/>
      <c r="L3" s="312"/>
      <c r="M3" s="312"/>
      <c r="N3" s="309" t="s">
        <v>47</v>
      </c>
      <c r="O3" s="311" t="s">
        <v>31</v>
      </c>
      <c r="P3" s="318" t="s">
        <v>42</v>
      </c>
      <c r="Q3" s="318" t="s">
        <v>32</v>
      </c>
      <c r="R3" s="318" t="s">
        <v>37</v>
      </c>
      <c r="S3" s="318" t="s">
        <v>33</v>
      </c>
      <c r="T3" s="311" t="s">
        <v>55</v>
      </c>
      <c r="U3" s="311" t="s">
        <v>57</v>
      </c>
      <c r="V3" s="312" t="s">
        <v>59</v>
      </c>
      <c r="W3" s="312"/>
      <c r="X3" s="312"/>
      <c r="Y3" s="312"/>
      <c r="Z3" s="312"/>
      <c r="AA3" s="312"/>
      <c r="AB3" s="311" t="s">
        <v>69</v>
      </c>
      <c r="AC3" s="313" t="s">
        <v>75</v>
      </c>
      <c r="AD3" s="315" t="s">
        <v>77</v>
      </c>
      <c r="AE3" s="316"/>
      <c r="AF3" s="317"/>
      <c r="AG3" s="309" t="s">
        <v>27</v>
      </c>
      <c r="AH3" s="309" t="s">
        <v>36</v>
      </c>
      <c r="AI3" s="311" t="s">
        <v>34</v>
      </c>
      <c r="AJ3" s="309" t="s">
        <v>35</v>
      </c>
      <c r="AK3" s="309" t="s">
        <v>765</v>
      </c>
    </row>
    <row r="4" spans="1:37" ht="169.4" customHeight="1" x14ac:dyDescent="0.35">
      <c r="A4" s="1"/>
      <c r="B4" s="311"/>
      <c r="C4" s="311"/>
      <c r="D4" s="311"/>
      <c r="E4" s="311"/>
      <c r="F4" s="311"/>
      <c r="G4" s="311"/>
      <c r="H4" s="311"/>
      <c r="I4" s="311"/>
      <c r="J4" s="3" t="s">
        <v>7</v>
      </c>
      <c r="K4" s="3" t="s">
        <v>8</v>
      </c>
      <c r="L4" s="3" t="s">
        <v>9</v>
      </c>
      <c r="M4" s="11" t="s">
        <v>10</v>
      </c>
      <c r="N4" s="310"/>
      <c r="O4" s="311"/>
      <c r="P4" s="318"/>
      <c r="Q4" s="318"/>
      <c r="R4" s="318"/>
      <c r="S4" s="318"/>
      <c r="T4" s="311"/>
      <c r="U4" s="311"/>
      <c r="V4" s="3" t="s">
        <v>61</v>
      </c>
      <c r="W4" s="3" t="s">
        <v>62</v>
      </c>
      <c r="X4" s="3" t="s">
        <v>15</v>
      </c>
      <c r="Y4" s="3" t="s">
        <v>63</v>
      </c>
      <c r="Z4" s="3" t="s">
        <v>60</v>
      </c>
      <c r="AA4" s="3" t="s">
        <v>25</v>
      </c>
      <c r="AB4" s="311"/>
      <c r="AC4" s="314"/>
      <c r="AD4" s="3" t="s">
        <v>16</v>
      </c>
      <c r="AE4" s="3" t="s">
        <v>17</v>
      </c>
      <c r="AF4" s="3" t="s">
        <v>26</v>
      </c>
      <c r="AG4" s="310"/>
      <c r="AH4" s="310"/>
      <c r="AI4" s="311"/>
      <c r="AJ4" s="310"/>
      <c r="AK4" s="310"/>
    </row>
    <row r="5" spans="1:37" x14ac:dyDescent="0.3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s="219" customFormat="1" ht="85.9" customHeight="1" x14ac:dyDescent="0.35">
      <c r="B6" s="300" t="s">
        <v>330</v>
      </c>
      <c r="C6" s="300" t="s">
        <v>331</v>
      </c>
      <c r="D6" s="302" t="s">
        <v>332</v>
      </c>
      <c r="E6" s="300" t="s">
        <v>333</v>
      </c>
      <c r="F6" s="300" t="s">
        <v>331</v>
      </c>
      <c r="G6" s="300" t="s">
        <v>334</v>
      </c>
      <c r="H6" s="300" t="s">
        <v>89</v>
      </c>
      <c r="I6" s="300" t="s">
        <v>89</v>
      </c>
      <c r="J6" s="220" t="s">
        <v>335</v>
      </c>
      <c r="K6" s="220" t="s">
        <v>336</v>
      </c>
      <c r="L6" s="220" t="s">
        <v>139</v>
      </c>
      <c r="M6" s="221">
        <v>2500</v>
      </c>
      <c r="N6" s="300" t="s">
        <v>93</v>
      </c>
      <c r="O6" s="300" t="s">
        <v>126</v>
      </c>
      <c r="P6" s="302" t="s">
        <v>337</v>
      </c>
      <c r="Q6" s="302" t="s">
        <v>96</v>
      </c>
      <c r="R6" s="302" t="s">
        <v>338</v>
      </c>
      <c r="S6" s="302" t="s">
        <v>237</v>
      </c>
      <c r="T6" s="304">
        <v>5074500</v>
      </c>
      <c r="U6" s="300" t="s">
        <v>238</v>
      </c>
      <c r="V6" s="304">
        <v>5074500</v>
      </c>
      <c r="W6" s="300" t="s">
        <v>238</v>
      </c>
      <c r="X6" s="300" t="s">
        <v>238</v>
      </c>
      <c r="Y6" s="300" t="s">
        <v>238</v>
      </c>
      <c r="Z6" s="300" t="s">
        <v>238</v>
      </c>
      <c r="AA6" s="302" t="s">
        <v>238</v>
      </c>
      <c r="AB6" s="304">
        <v>895500</v>
      </c>
      <c r="AC6" s="302" t="s">
        <v>100</v>
      </c>
      <c r="AD6" s="302" t="s">
        <v>238</v>
      </c>
      <c r="AE6" s="304">
        <v>5074500</v>
      </c>
      <c r="AF6" s="302" t="s">
        <v>238</v>
      </c>
      <c r="AG6" s="302" t="s">
        <v>238</v>
      </c>
      <c r="AH6" s="306" t="s">
        <v>240</v>
      </c>
      <c r="AI6" s="306" t="s">
        <v>241</v>
      </c>
      <c r="AJ6" s="289"/>
      <c r="AK6" s="289" t="s">
        <v>766</v>
      </c>
    </row>
    <row r="7" spans="1:37" s="219" customFormat="1" ht="57.5" x14ac:dyDescent="0.35">
      <c r="B7" s="301"/>
      <c r="C7" s="301"/>
      <c r="D7" s="303"/>
      <c r="E7" s="301"/>
      <c r="F7" s="301"/>
      <c r="G7" s="301"/>
      <c r="H7" s="301"/>
      <c r="I7" s="301"/>
      <c r="J7" s="220" t="s">
        <v>339</v>
      </c>
      <c r="K7" s="220" t="s">
        <v>340</v>
      </c>
      <c r="L7" s="220" t="s">
        <v>341</v>
      </c>
      <c r="M7" s="220">
        <v>18.8</v>
      </c>
      <c r="N7" s="301"/>
      <c r="O7" s="301"/>
      <c r="P7" s="303"/>
      <c r="Q7" s="303"/>
      <c r="R7" s="303"/>
      <c r="S7" s="303"/>
      <c r="T7" s="305"/>
      <c r="U7" s="301"/>
      <c r="V7" s="305"/>
      <c r="W7" s="301"/>
      <c r="X7" s="301"/>
      <c r="Y7" s="301"/>
      <c r="Z7" s="301"/>
      <c r="AA7" s="303"/>
      <c r="AB7" s="305"/>
      <c r="AC7" s="303"/>
      <c r="AD7" s="303"/>
      <c r="AE7" s="305"/>
      <c r="AF7" s="303"/>
      <c r="AG7" s="303"/>
      <c r="AH7" s="307"/>
      <c r="AI7" s="307"/>
      <c r="AJ7" s="290"/>
      <c r="AK7" s="308"/>
    </row>
    <row r="8" spans="1:37" s="219" customFormat="1" ht="85.9" customHeight="1" x14ac:dyDescent="0.35">
      <c r="B8" s="295" t="s">
        <v>449</v>
      </c>
      <c r="C8" s="295" t="s">
        <v>450</v>
      </c>
      <c r="D8" s="289" t="s">
        <v>332</v>
      </c>
      <c r="E8" s="295" t="s">
        <v>333</v>
      </c>
      <c r="F8" s="295" t="s">
        <v>450</v>
      </c>
      <c r="G8" s="295" t="s">
        <v>334</v>
      </c>
      <c r="H8" s="295" t="s">
        <v>89</v>
      </c>
      <c r="I8" s="295" t="s">
        <v>89</v>
      </c>
      <c r="J8" s="203" t="s">
        <v>335</v>
      </c>
      <c r="K8" s="203" t="s">
        <v>336</v>
      </c>
      <c r="L8" s="203" t="s">
        <v>139</v>
      </c>
      <c r="M8" s="204">
        <v>2820</v>
      </c>
      <c r="N8" s="295" t="s">
        <v>93</v>
      </c>
      <c r="O8" s="295" t="s">
        <v>451</v>
      </c>
      <c r="P8" s="289" t="s">
        <v>337</v>
      </c>
      <c r="Q8" s="289" t="s">
        <v>96</v>
      </c>
      <c r="R8" s="289" t="s">
        <v>338</v>
      </c>
      <c r="S8" s="289" t="s">
        <v>237</v>
      </c>
      <c r="T8" s="291">
        <v>667164.69999999995</v>
      </c>
      <c r="U8" s="295" t="s">
        <v>238</v>
      </c>
      <c r="V8" s="291">
        <v>667164.69999999995</v>
      </c>
      <c r="W8" s="295" t="s">
        <v>238</v>
      </c>
      <c r="X8" s="295" t="s">
        <v>238</v>
      </c>
      <c r="Y8" s="295" t="s">
        <v>238</v>
      </c>
      <c r="Z8" s="295" t="s">
        <v>238</v>
      </c>
      <c r="AA8" s="289" t="s">
        <v>238</v>
      </c>
      <c r="AB8" s="291">
        <v>117735.3</v>
      </c>
      <c r="AC8" s="289" t="s">
        <v>100</v>
      </c>
      <c r="AD8" s="289" t="s">
        <v>238</v>
      </c>
      <c r="AE8" s="291">
        <v>667164.69999999995</v>
      </c>
      <c r="AF8" s="289" t="s">
        <v>238</v>
      </c>
      <c r="AG8" s="289" t="s">
        <v>238</v>
      </c>
      <c r="AH8" s="293" t="s">
        <v>285</v>
      </c>
      <c r="AI8" s="293" t="s">
        <v>277</v>
      </c>
      <c r="AJ8" s="299">
        <v>45565</v>
      </c>
      <c r="AK8" s="308"/>
    </row>
    <row r="9" spans="1:37" s="219" customFormat="1" ht="57.5" x14ac:dyDescent="0.35">
      <c r="B9" s="296"/>
      <c r="C9" s="296"/>
      <c r="D9" s="290"/>
      <c r="E9" s="296"/>
      <c r="F9" s="296"/>
      <c r="G9" s="296"/>
      <c r="H9" s="296"/>
      <c r="I9" s="296"/>
      <c r="J9" s="203" t="s">
        <v>339</v>
      </c>
      <c r="K9" s="203" t="s">
        <v>340</v>
      </c>
      <c r="L9" s="203" t="s">
        <v>341</v>
      </c>
      <c r="M9" s="203">
        <v>1.19</v>
      </c>
      <c r="N9" s="296"/>
      <c r="O9" s="296"/>
      <c r="P9" s="290"/>
      <c r="Q9" s="290"/>
      <c r="R9" s="290"/>
      <c r="S9" s="290"/>
      <c r="T9" s="292"/>
      <c r="U9" s="296"/>
      <c r="V9" s="292"/>
      <c r="W9" s="296"/>
      <c r="X9" s="296"/>
      <c r="Y9" s="296"/>
      <c r="Z9" s="296"/>
      <c r="AA9" s="290"/>
      <c r="AB9" s="292"/>
      <c r="AC9" s="290"/>
      <c r="AD9" s="290"/>
      <c r="AE9" s="292"/>
      <c r="AF9" s="290"/>
      <c r="AG9" s="290"/>
      <c r="AH9" s="294"/>
      <c r="AI9" s="294"/>
      <c r="AJ9" s="290"/>
      <c r="AK9" s="308"/>
    </row>
    <row r="10" spans="1:37" s="219" customFormat="1" ht="85.9" customHeight="1" x14ac:dyDescent="0.35">
      <c r="B10" s="295" t="s">
        <v>452</v>
      </c>
      <c r="C10" s="295" t="s">
        <v>453</v>
      </c>
      <c r="D10" s="289" t="s">
        <v>332</v>
      </c>
      <c r="E10" s="295" t="s">
        <v>333</v>
      </c>
      <c r="F10" s="295" t="s">
        <v>453</v>
      </c>
      <c r="G10" s="295" t="s">
        <v>334</v>
      </c>
      <c r="H10" s="295" t="s">
        <v>89</v>
      </c>
      <c r="I10" s="295" t="s">
        <v>89</v>
      </c>
      <c r="J10" s="203" t="s">
        <v>335</v>
      </c>
      <c r="K10" s="203" t="s">
        <v>336</v>
      </c>
      <c r="L10" s="203" t="s">
        <v>139</v>
      </c>
      <c r="M10" s="204">
        <v>3100</v>
      </c>
      <c r="N10" s="295" t="s">
        <v>93</v>
      </c>
      <c r="O10" s="295" t="s">
        <v>451</v>
      </c>
      <c r="P10" s="289" t="s">
        <v>337</v>
      </c>
      <c r="Q10" s="289" t="s">
        <v>96</v>
      </c>
      <c r="R10" s="289" t="s">
        <v>338</v>
      </c>
      <c r="S10" s="289" t="s">
        <v>237</v>
      </c>
      <c r="T10" s="291">
        <v>1954022</v>
      </c>
      <c r="U10" s="295" t="s">
        <v>238</v>
      </c>
      <c r="V10" s="291">
        <v>1954022</v>
      </c>
      <c r="W10" s="295" t="s">
        <v>238</v>
      </c>
      <c r="X10" s="295" t="s">
        <v>238</v>
      </c>
      <c r="Y10" s="295" t="s">
        <v>238</v>
      </c>
      <c r="Z10" s="295" t="s">
        <v>238</v>
      </c>
      <c r="AA10" s="289" t="s">
        <v>238</v>
      </c>
      <c r="AB10" s="291">
        <v>344828</v>
      </c>
      <c r="AC10" s="289" t="s">
        <v>100</v>
      </c>
      <c r="AD10" s="289" t="s">
        <v>238</v>
      </c>
      <c r="AE10" s="291">
        <v>1954022</v>
      </c>
      <c r="AF10" s="289" t="s">
        <v>238</v>
      </c>
      <c r="AG10" s="289" t="s">
        <v>238</v>
      </c>
      <c r="AH10" s="293" t="s">
        <v>454</v>
      </c>
      <c r="AI10" s="293" t="s">
        <v>455</v>
      </c>
      <c r="AJ10" s="289"/>
      <c r="AK10" s="308"/>
    </row>
    <row r="11" spans="1:37" s="219" customFormat="1" ht="57.5" x14ac:dyDescent="0.35">
      <c r="B11" s="296"/>
      <c r="C11" s="296"/>
      <c r="D11" s="290"/>
      <c r="E11" s="296"/>
      <c r="F11" s="296"/>
      <c r="G11" s="296"/>
      <c r="H11" s="296"/>
      <c r="I11" s="296"/>
      <c r="J11" s="203" t="s">
        <v>339</v>
      </c>
      <c r="K11" s="203" t="s">
        <v>340</v>
      </c>
      <c r="L11" s="203" t="s">
        <v>341</v>
      </c>
      <c r="M11" s="203">
        <v>1.8</v>
      </c>
      <c r="N11" s="296"/>
      <c r="O11" s="296"/>
      <c r="P11" s="290"/>
      <c r="Q11" s="290"/>
      <c r="R11" s="290"/>
      <c r="S11" s="290"/>
      <c r="T11" s="292"/>
      <c r="U11" s="296"/>
      <c r="V11" s="292"/>
      <c r="W11" s="296"/>
      <c r="X11" s="296"/>
      <c r="Y11" s="296"/>
      <c r="Z11" s="296"/>
      <c r="AA11" s="290"/>
      <c r="AB11" s="292"/>
      <c r="AC11" s="290"/>
      <c r="AD11" s="290"/>
      <c r="AE11" s="292"/>
      <c r="AF11" s="290"/>
      <c r="AG11" s="290"/>
      <c r="AH11" s="294"/>
      <c r="AI11" s="294"/>
      <c r="AJ11" s="290"/>
      <c r="AK11" s="308"/>
    </row>
    <row r="12" spans="1:37" s="219" customFormat="1" ht="85.9" customHeight="1" x14ac:dyDescent="0.35">
      <c r="B12" s="295" t="s">
        <v>456</v>
      </c>
      <c r="C12" s="295" t="s">
        <v>457</v>
      </c>
      <c r="D12" s="289" t="s">
        <v>332</v>
      </c>
      <c r="E12" s="295" t="s">
        <v>333</v>
      </c>
      <c r="F12" s="295" t="s">
        <v>457</v>
      </c>
      <c r="G12" s="295" t="s">
        <v>334</v>
      </c>
      <c r="H12" s="295" t="s">
        <v>89</v>
      </c>
      <c r="I12" s="295" t="s">
        <v>89</v>
      </c>
      <c r="J12" s="203" t="s">
        <v>335</v>
      </c>
      <c r="K12" s="203" t="s">
        <v>336</v>
      </c>
      <c r="L12" s="203" t="s">
        <v>139</v>
      </c>
      <c r="M12" s="204">
        <v>1650</v>
      </c>
      <c r="N12" s="295" t="s">
        <v>93</v>
      </c>
      <c r="O12" s="295" t="s">
        <v>451</v>
      </c>
      <c r="P12" s="289" t="s">
        <v>337</v>
      </c>
      <c r="Q12" s="289" t="s">
        <v>96</v>
      </c>
      <c r="R12" s="289" t="s">
        <v>338</v>
      </c>
      <c r="S12" s="289" t="s">
        <v>237</v>
      </c>
      <c r="T12" s="291">
        <v>589220</v>
      </c>
      <c r="U12" s="295" t="s">
        <v>238</v>
      </c>
      <c r="V12" s="291">
        <v>589220</v>
      </c>
      <c r="W12" s="295" t="s">
        <v>238</v>
      </c>
      <c r="X12" s="295" t="s">
        <v>238</v>
      </c>
      <c r="Y12" s="295" t="s">
        <v>238</v>
      </c>
      <c r="Z12" s="295" t="s">
        <v>238</v>
      </c>
      <c r="AA12" s="289" t="s">
        <v>238</v>
      </c>
      <c r="AB12" s="291">
        <v>103980</v>
      </c>
      <c r="AC12" s="289" t="s">
        <v>100</v>
      </c>
      <c r="AD12" s="289" t="s">
        <v>238</v>
      </c>
      <c r="AE12" s="291">
        <v>589220</v>
      </c>
      <c r="AF12" s="289" t="s">
        <v>238</v>
      </c>
      <c r="AG12" s="289" t="s">
        <v>238</v>
      </c>
      <c r="AH12" s="293" t="s">
        <v>458</v>
      </c>
      <c r="AI12" s="293" t="s">
        <v>459</v>
      </c>
      <c r="AJ12" s="289"/>
      <c r="AK12" s="308"/>
    </row>
    <row r="13" spans="1:37" s="219" customFormat="1" ht="57.5" x14ac:dyDescent="0.35">
      <c r="B13" s="296"/>
      <c r="C13" s="296"/>
      <c r="D13" s="290"/>
      <c r="E13" s="296"/>
      <c r="F13" s="296"/>
      <c r="G13" s="296"/>
      <c r="H13" s="296"/>
      <c r="I13" s="296"/>
      <c r="J13" s="203" t="s">
        <v>339</v>
      </c>
      <c r="K13" s="203" t="s">
        <v>340</v>
      </c>
      <c r="L13" s="203" t="s">
        <v>341</v>
      </c>
      <c r="M13" s="203">
        <v>0.97</v>
      </c>
      <c r="N13" s="296"/>
      <c r="O13" s="296"/>
      <c r="P13" s="290"/>
      <c r="Q13" s="290"/>
      <c r="R13" s="290"/>
      <c r="S13" s="290"/>
      <c r="T13" s="292"/>
      <c r="U13" s="296"/>
      <c r="V13" s="292"/>
      <c r="W13" s="296"/>
      <c r="X13" s="296"/>
      <c r="Y13" s="296"/>
      <c r="Z13" s="296"/>
      <c r="AA13" s="290"/>
      <c r="AB13" s="292"/>
      <c r="AC13" s="290"/>
      <c r="AD13" s="290"/>
      <c r="AE13" s="292"/>
      <c r="AF13" s="290"/>
      <c r="AG13" s="290"/>
      <c r="AH13" s="294"/>
      <c r="AI13" s="294"/>
      <c r="AJ13" s="290"/>
      <c r="AK13" s="308"/>
    </row>
    <row r="14" spans="1:37" s="219" customFormat="1" ht="85.9" customHeight="1" x14ac:dyDescent="0.35">
      <c r="B14" s="295" t="s">
        <v>460</v>
      </c>
      <c r="C14" s="295" t="s">
        <v>461</v>
      </c>
      <c r="D14" s="289" t="s">
        <v>332</v>
      </c>
      <c r="E14" s="295" t="s">
        <v>333</v>
      </c>
      <c r="F14" s="295" t="s">
        <v>461</v>
      </c>
      <c r="G14" s="295" t="s">
        <v>334</v>
      </c>
      <c r="H14" s="295" t="s">
        <v>89</v>
      </c>
      <c r="I14" s="295" t="s">
        <v>89</v>
      </c>
      <c r="J14" s="203" t="s">
        <v>335</v>
      </c>
      <c r="K14" s="203" t="s">
        <v>336</v>
      </c>
      <c r="L14" s="203" t="s">
        <v>139</v>
      </c>
      <c r="M14" s="204">
        <v>1150</v>
      </c>
      <c r="N14" s="295" t="s">
        <v>93</v>
      </c>
      <c r="O14" s="295" t="s">
        <v>451</v>
      </c>
      <c r="P14" s="289" t="s">
        <v>337</v>
      </c>
      <c r="Q14" s="289" t="s">
        <v>96</v>
      </c>
      <c r="R14" s="289" t="s">
        <v>338</v>
      </c>
      <c r="S14" s="289" t="s">
        <v>237</v>
      </c>
      <c r="T14" s="291">
        <v>413440</v>
      </c>
      <c r="U14" s="295" t="s">
        <v>238</v>
      </c>
      <c r="V14" s="291">
        <v>413440</v>
      </c>
      <c r="W14" s="295" t="s">
        <v>238</v>
      </c>
      <c r="X14" s="295" t="s">
        <v>238</v>
      </c>
      <c r="Y14" s="295" t="s">
        <v>238</v>
      </c>
      <c r="Z14" s="295" t="s">
        <v>238</v>
      </c>
      <c r="AA14" s="289" t="s">
        <v>238</v>
      </c>
      <c r="AB14" s="291">
        <v>72960</v>
      </c>
      <c r="AC14" s="289" t="s">
        <v>100</v>
      </c>
      <c r="AD14" s="289" t="s">
        <v>238</v>
      </c>
      <c r="AE14" s="291">
        <v>413440</v>
      </c>
      <c r="AF14" s="289" t="s">
        <v>238</v>
      </c>
      <c r="AG14" s="289" t="s">
        <v>238</v>
      </c>
      <c r="AH14" s="293" t="s">
        <v>285</v>
      </c>
      <c r="AI14" s="293" t="s">
        <v>277</v>
      </c>
      <c r="AJ14" s="299">
        <v>46660</v>
      </c>
      <c r="AK14" s="308"/>
    </row>
    <row r="15" spans="1:37" s="219" customFormat="1" ht="57.5" x14ac:dyDescent="0.35">
      <c r="B15" s="296"/>
      <c r="C15" s="296"/>
      <c r="D15" s="290"/>
      <c r="E15" s="296"/>
      <c r="F15" s="296"/>
      <c r="G15" s="296"/>
      <c r="H15" s="296"/>
      <c r="I15" s="296"/>
      <c r="J15" s="203" t="s">
        <v>339</v>
      </c>
      <c r="K15" s="203" t="s">
        <v>340</v>
      </c>
      <c r="L15" s="203" t="s">
        <v>341</v>
      </c>
      <c r="M15" s="203">
        <v>0.67</v>
      </c>
      <c r="N15" s="296"/>
      <c r="O15" s="296"/>
      <c r="P15" s="290"/>
      <c r="Q15" s="290"/>
      <c r="R15" s="290"/>
      <c r="S15" s="290"/>
      <c r="T15" s="292"/>
      <c r="U15" s="296"/>
      <c r="V15" s="292"/>
      <c r="W15" s="296"/>
      <c r="X15" s="296"/>
      <c r="Y15" s="296"/>
      <c r="Z15" s="296"/>
      <c r="AA15" s="290"/>
      <c r="AB15" s="292"/>
      <c r="AC15" s="290"/>
      <c r="AD15" s="290"/>
      <c r="AE15" s="292"/>
      <c r="AF15" s="290"/>
      <c r="AG15" s="290"/>
      <c r="AH15" s="294"/>
      <c r="AI15" s="294"/>
      <c r="AJ15" s="290"/>
      <c r="AK15" s="308"/>
    </row>
    <row r="16" spans="1:37" s="219" customFormat="1" ht="85.9" customHeight="1" x14ac:dyDescent="0.35">
      <c r="B16" s="295" t="s">
        <v>462</v>
      </c>
      <c r="C16" s="295" t="s">
        <v>463</v>
      </c>
      <c r="D16" s="289" t="s">
        <v>332</v>
      </c>
      <c r="E16" s="295" t="s">
        <v>333</v>
      </c>
      <c r="F16" s="295" t="s">
        <v>463</v>
      </c>
      <c r="G16" s="295" t="s">
        <v>334</v>
      </c>
      <c r="H16" s="295" t="s">
        <v>89</v>
      </c>
      <c r="I16" s="295" t="s">
        <v>89</v>
      </c>
      <c r="J16" s="203" t="s">
        <v>335</v>
      </c>
      <c r="K16" s="203" t="s">
        <v>336</v>
      </c>
      <c r="L16" s="203" t="s">
        <v>139</v>
      </c>
      <c r="M16" s="204">
        <v>5000</v>
      </c>
      <c r="N16" s="295" t="s">
        <v>93</v>
      </c>
      <c r="O16" s="295" t="s">
        <v>451</v>
      </c>
      <c r="P16" s="289" t="s">
        <v>337</v>
      </c>
      <c r="Q16" s="289" t="s">
        <v>96</v>
      </c>
      <c r="R16" s="289" t="s">
        <v>338</v>
      </c>
      <c r="S16" s="289" t="s">
        <v>237</v>
      </c>
      <c r="T16" s="291">
        <v>1574200</v>
      </c>
      <c r="U16" s="295" t="s">
        <v>238</v>
      </c>
      <c r="V16" s="291">
        <v>1574200</v>
      </c>
      <c r="W16" s="295" t="s">
        <v>238</v>
      </c>
      <c r="X16" s="295" t="s">
        <v>238</v>
      </c>
      <c r="Y16" s="295" t="s">
        <v>238</v>
      </c>
      <c r="Z16" s="295" t="s">
        <v>238</v>
      </c>
      <c r="AA16" s="289" t="s">
        <v>238</v>
      </c>
      <c r="AB16" s="291">
        <v>277800</v>
      </c>
      <c r="AC16" s="289" t="s">
        <v>100</v>
      </c>
      <c r="AD16" s="289" t="s">
        <v>238</v>
      </c>
      <c r="AE16" s="291">
        <v>1574200</v>
      </c>
      <c r="AF16" s="289" t="s">
        <v>238</v>
      </c>
      <c r="AG16" s="289" t="s">
        <v>238</v>
      </c>
      <c r="AH16" s="293" t="s">
        <v>454</v>
      </c>
      <c r="AI16" s="293" t="s">
        <v>455</v>
      </c>
      <c r="AJ16" s="289"/>
      <c r="AK16" s="308"/>
    </row>
    <row r="17" spans="2:37" s="219" customFormat="1" ht="57.5" x14ac:dyDescent="0.35">
      <c r="B17" s="296"/>
      <c r="C17" s="296"/>
      <c r="D17" s="290"/>
      <c r="E17" s="296"/>
      <c r="F17" s="296"/>
      <c r="G17" s="296"/>
      <c r="H17" s="296"/>
      <c r="I17" s="296"/>
      <c r="J17" s="203" t="s">
        <v>339</v>
      </c>
      <c r="K17" s="203" t="s">
        <v>340</v>
      </c>
      <c r="L17" s="203" t="s">
        <v>341</v>
      </c>
      <c r="M17" s="203">
        <v>2.88</v>
      </c>
      <c r="N17" s="296"/>
      <c r="O17" s="296"/>
      <c r="P17" s="290"/>
      <c r="Q17" s="290"/>
      <c r="R17" s="290"/>
      <c r="S17" s="290"/>
      <c r="T17" s="292"/>
      <c r="U17" s="296"/>
      <c r="V17" s="292"/>
      <c r="W17" s="296"/>
      <c r="X17" s="296"/>
      <c r="Y17" s="296"/>
      <c r="Z17" s="296"/>
      <c r="AA17" s="290"/>
      <c r="AB17" s="292"/>
      <c r="AC17" s="290"/>
      <c r="AD17" s="290"/>
      <c r="AE17" s="292"/>
      <c r="AF17" s="290"/>
      <c r="AG17" s="290"/>
      <c r="AH17" s="294"/>
      <c r="AI17" s="294"/>
      <c r="AJ17" s="290"/>
      <c r="AK17" s="308"/>
    </row>
    <row r="18" spans="2:37" s="219" customFormat="1" ht="85.9" customHeight="1" x14ac:dyDescent="0.35">
      <c r="B18" s="295" t="s">
        <v>464</v>
      </c>
      <c r="C18" s="295" t="s">
        <v>465</v>
      </c>
      <c r="D18" s="289" t="s">
        <v>332</v>
      </c>
      <c r="E18" s="295" t="s">
        <v>333</v>
      </c>
      <c r="F18" s="295" t="s">
        <v>465</v>
      </c>
      <c r="G18" s="295" t="s">
        <v>334</v>
      </c>
      <c r="H18" s="295" t="s">
        <v>89</v>
      </c>
      <c r="I18" s="295" t="s">
        <v>89</v>
      </c>
      <c r="J18" s="203" t="s">
        <v>335</v>
      </c>
      <c r="K18" s="203" t="s">
        <v>336</v>
      </c>
      <c r="L18" s="203" t="s">
        <v>139</v>
      </c>
      <c r="M18" s="204">
        <v>7780</v>
      </c>
      <c r="N18" s="295" t="s">
        <v>93</v>
      </c>
      <c r="O18" s="295" t="s">
        <v>451</v>
      </c>
      <c r="P18" s="289" t="s">
        <v>337</v>
      </c>
      <c r="Q18" s="289" t="s">
        <v>96</v>
      </c>
      <c r="R18" s="289" t="s">
        <v>338</v>
      </c>
      <c r="S18" s="289" t="s">
        <v>237</v>
      </c>
      <c r="T18" s="291">
        <v>2577474.5</v>
      </c>
      <c r="U18" s="295" t="s">
        <v>238</v>
      </c>
      <c r="V18" s="291">
        <v>2577474.5</v>
      </c>
      <c r="W18" s="295" t="s">
        <v>238</v>
      </c>
      <c r="X18" s="295" t="s">
        <v>238</v>
      </c>
      <c r="Y18" s="295" t="s">
        <v>238</v>
      </c>
      <c r="Z18" s="295" t="s">
        <v>238</v>
      </c>
      <c r="AA18" s="289" t="s">
        <v>238</v>
      </c>
      <c r="AB18" s="291">
        <v>454848.5</v>
      </c>
      <c r="AC18" s="289" t="s">
        <v>100</v>
      </c>
      <c r="AD18" s="289" t="s">
        <v>238</v>
      </c>
      <c r="AE18" s="291">
        <v>2577474.5</v>
      </c>
      <c r="AF18" s="289" t="s">
        <v>238</v>
      </c>
      <c r="AG18" s="289" t="s">
        <v>238</v>
      </c>
      <c r="AH18" s="293" t="s">
        <v>458</v>
      </c>
      <c r="AI18" s="293" t="s">
        <v>459</v>
      </c>
      <c r="AJ18" s="289"/>
      <c r="AK18" s="308"/>
    </row>
    <row r="19" spans="2:37" s="219" customFormat="1" ht="57.5" x14ac:dyDescent="0.35">
      <c r="B19" s="296"/>
      <c r="C19" s="296"/>
      <c r="D19" s="290"/>
      <c r="E19" s="296"/>
      <c r="F19" s="296"/>
      <c r="G19" s="296"/>
      <c r="H19" s="296"/>
      <c r="I19" s="296"/>
      <c r="J19" s="203" t="s">
        <v>339</v>
      </c>
      <c r="K19" s="203" t="s">
        <v>340</v>
      </c>
      <c r="L19" s="203" t="s">
        <v>341</v>
      </c>
      <c r="M19" s="203">
        <v>4.2300000000000004</v>
      </c>
      <c r="N19" s="296"/>
      <c r="O19" s="296"/>
      <c r="P19" s="290"/>
      <c r="Q19" s="290"/>
      <c r="R19" s="290"/>
      <c r="S19" s="290"/>
      <c r="T19" s="292"/>
      <c r="U19" s="296"/>
      <c r="V19" s="292"/>
      <c r="W19" s="296"/>
      <c r="X19" s="296"/>
      <c r="Y19" s="296"/>
      <c r="Z19" s="296"/>
      <c r="AA19" s="290"/>
      <c r="AB19" s="292"/>
      <c r="AC19" s="290"/>
      <c r="AD19" s="290"/>
      <c r="AE19" s="292"/>
      <c r="AF19" s="290"/>
      <c r="AG19" s="290"/>
      <c r="AH19" s="294"/>
      <c r="AI19" s="294"/>
      <c r="AJ19" s="290"/>
      <c r="AK19" s="308"/>
    </row>
    <row r="20" spans="2:37" s="219" customFormat="1" ht="85.9" customHeight="1" x14ac:dyDescent="0.35">
      <c r="B20" s="295" t="s">
        <v>466</v>
      </c>
      <c r="C20" s="295" t="s">
        <v>467</v>
      </c>
      <c r="D20" s="289" t="s">
        <v>332</v>
      </c>
      <c r="E20" s="295" t="s">
        <v>333</v>
      </c>
      <c r="F20" s="295" t="s">
        <v>467</v>
      </c>
      <c r="G20" s="295" t="s">
        <v>334</v>
      </c>
      <c r="H20" s="295" t="s">
        <v>89</v>
      </c>
      <c r="I20" s="295" t="s">
        <v>89</v>
      </c>
      <c r="J20" s="203" t="s">
        <v>335</v>
      </c>
      <c r="K20" s="203" t="s">
        <v>336</v>
      </c>
      <c r="L20" s="203" t="s">
        <v>139</v>
      </c>
      <c r="M20" s="204">
        <v>1000</v>
      </c>
      <c r="N20" s="295" t="s">
        <v>93</v>
      </c>
      <c r="O20" s="295" t="s">
        <v>468</v>
      </c>
      <c r="P20" s="289" t="s">
        <v>337</v>
      </c>
      <c r="Q20" s="289" t="s">
        <v>96</v>
      </c>
      <c r="R20" s="289" t="s">
        <v>338</v>
      </c>
      <c r="S20" s="289" t="s">
        <v>237</v>
      </c>
      <c r="T20" s="291">
        <v>2723542.8</v>
      </c>
      <c r="U20" s="295" t="s">
        <v>238</v>
      </c>
      <c r="V20" s="291">
        <v>2723542.8</v>
      </c>
      <c r="W20" s="295" t="s">
        <v>238</v>
      </c>
      <c r="X20" s="295" t="s">
        <v>238</v>
      </c>
      <c r="Y20" s="295" t="s">
        <v>238</v>
      </c>
      <c r="Z20" s="295" t="s">
        <v>238</v>
      </c>
      <c r="AA20" s="289" t="s">
        <v>238</v>
      </c>
      <c r="AB20" s="297">
        <v>480625.2</v>
      </c>
      <c r="AC20" s="289" t="s">
        <v>100</v>
      </c>
      <c r="AD20" s="289" t="s">
        <v>238</v>
      </c>
      <c r="AE20" s="291">
        <v>2723542.8</v>
      </c>
      <c r="AF20" s="289" t="s">
        <v>238</v>
      </c>
      <c r="AG20" s="289" t="s">
        <v>238</v>
      </c>
      <c r="AH20" s="293" t="s">
        <v>285</v>
      </c>
      <c r="AI20" s="293" t="s">
        <v>277</v>
      </c>
      <c r="AJ20" s="299">
        <v>45565</v>
      </c>
      <c r="AK20" s="308"/>
    </row>
    <row r="21" spans="2:37" s="219" customFormat="1" ht="57.5" x14ac:dyDescent="0.35">
      <c r="B21" s="296"/>
      <c r="C21" s="296"/>
      <c r="D21" s="290"/>
      <c r="E21" s="296"/>
      <c r="F21" s="296"/>
      <c r="G21" s="296"/>
      <c r="H21" s="296"/>
      <c r="I21" s="296"/>
      <c r="J21" s="203" t="s">
        <v>339</v>
      </c>
      <c r="K21" s="203" t="s">
        <v>340</v>
      </c>
      <c r="L21" s="203" t="s">
        <v>341</v>
      </c>
      <c r="M21" s="203">
        <v>6.53</v>
      </c>
      <c r="N21" s="296"/>
      <c r="O21" s="296"/>
      <c r="P21" s="290"/>
      <c r="Q21" s="290"/>
      <c r="R21" s="290"/>
      <c r="S21" s="290"/>
      <c r="T21" s="292"/>
      <c r="U21" s="296"/>
      <c r="V21" s="292"/>
      <c r="W21" s="296"/>
      <c r="X21" s="296"/>
      <c r="Y21" s="296"/>
      <c r="Z21" s="296"/>
      <c r="AA21" s="290"/>
      <c r="AB21" s="298"/>
      <c r="AC21" s="290"/>
      <c r="AD21" s="290"/>
      <c r="AE21" s="292"/>
      <c r="AF21" s="290"/>
      <c r="AG21" s="290"/>
      <c r="AH21" s="294"/>
      <c r="AI21" s="294"/>
      <c r="AJ21" s="290"/>
      <c r="AK21" s="308"/>
    </row>
    <row r="22" spans="2:37" s="219" customFormat="1" ht="85.9" customHeight="1" x14ac:dyDescent="0.35">
      <c r="B22" s="295" t="s">
        <v>469</v>
      </c>
      <c r="C22" s="295" t="s">
        <v>470</v>
      </c>
      <c r="D22" s="289" t="s">
        <v>332</v>
      </c>
      <c r="E22" s="295" t="s">
        <v>333</v>
      </c>
      <c r="F22" s="295" t="s">
        <v>470</v>
      </c>
      <c r="G22" s="295" t="s">
        <v>334</v>
      </c>
      <c r="H22" s="295" t="s">
        <v>89</v>
      </c>
      <c r="I22" s="295" t="s">
        <v>89</v>
      </c>
      <c r="J22" s="203" t="s">
        <v>335</v>
      </c>
      <c r="K22" s="203" t="s">
        <v>336</v>
      </c>
      <c r="L22" s="203" t="s">
        <v>139</v>
      </c>
      <c r="M22" s="204">
        <v>1500</v>
      </c>
      <c r="N22" s="295" t="s">
        <v>93</v>
      </c>
      <c r="O22" s="295" t="s">
        <v>468</v>
      </c>
      <c r="P22" s="289" t="s">
        <v>337</v>
      </c>
      <c r="Q22" s="289" t="s">
        <v>96</v>
      </c>
      <c r="R22" s="289" t="s">
        <v>338</v>
      </c>
      <c r="S22" s="289" t="s">
        <v>237</v>
      </c>
      <c r="T22" s="291">
        <v>2350957.2000000002</v>
      </c>
      <c r="U22" s="295" t="s">
        <v>238</v>
      </c>
      <c r="V22" s="291">
        <v>2350957.2000000002</v>
      </c>
      <c r="W22" s="295" t="s">
        <v>238</v>
      </c>
      <c r="X22" s="295" t="s">
        <v>238</v>
      </c>
      <c r="Y22" s="295" t="s">
        <v>238</v>
      </c>
      <c r="Z22" s="295" t="s">
        <v>238</v>
      </c>
      <c r="AA22" s="289" t="s">
        <v>238</v>
      </c>
      <c r="AB22" s="297">
        <v>414874.8</v>
      </c>
      <c r="AC22" s="289" t="s">
        <v>100</v>
      </c>
      <c r="AD22" s="289" t="s">
        <v>238</v>
      </c>
      <c r="AE22" s="291">
        <v>2350957.2000000002</v>
      </c>
      <c r="AF22" s="289" t="s">
        <v>238</v>
      </c>
      <c r="AG22" s="289" t="s">
        <v>238</v>
      </c>
      <c r="AH22" s="293" t="s">
        <v>458</v>
      </c>
      <c r="AI22" s="293" t="s">
        <v>459</v>
      </c>
      <c r="AJ22" s="289"/>
      <c r="AK22" s="308"/>
    </row>
    <row r="23" spans="2:37" s="219" customFormat="1" ht="57.5" x14ac:dyDescent="0.35">
      <c r="B23" s="296"/>
      <c r="C23" s="296"/>
      <c r="D23" s="290"/>
      <c r="E23" s="296"/>
      <c r="F23" s="296"/>
      <c r="G23" s="296"/>
      <c r="H23" s="296"/>
      <c r="I23" s="296"/>
      <c r="J23" s="203" t="s">
        <v>339</v>
      </c>
      <c r="K23" s="203" t="s">
        <v>340</v>
      </c>
      <c r="L23" s="203" t="s">
        <v>341</v>
      </c>
      <c r="M23" s="203">
        <v>12.27</v>
      </c>
      <c r="N23" s="296"/>
      <c r="O23" s="296"/>
      <c r="P23" s="290"/>
      <c r="Q23" s="290"/>
      <c r="R23" s="290"/>
      <c r="S23" s="290"/>
      <c r="T23" s="292"/>
      <c r="U23" s="296"/>
      <c r="V23" s="292"/>
      <c r="W23" s="296"/>
      <c r="X23" s="296"/>
      <c r="Y23" s="296"/>
      <c r="Z23" s="296"/>
      <c r="AA23" s="290"/>
      <c r="AB23" s="298"/>
      <c r="AC23" s="290"/>
      <c r="AD23" s="290"/>
      <c r="AE23" s="292"/>
      <c r="AF23" s="290"/>
      <c r="AG23" s="290"/>
      <c r="AH23" s="294"/>
      <c r="AI23" s="294"/>
      <c r="AJ23" s="290"/>
      <c r="AK23" s="308"/>
    </row>
    <row r="24" spans="2:37" s="223" customFormat="1" ht="62.5" customHeight="1" x14ac:dyDescent="0.35">
      <c r="B24" s="205" t="s">
        <v>342</v>
      </c>
      <c r="C24" s="205" t="s">
        <v>343</v>
      </c>
      <c r="D24" s="205" t="s">
        <v>332</v>
      </c>
      <c r="E24" s="205" t="s">
        <v>333</v>
      </c>
      <c r="F24" s="205" t="s">
        <v>343</v>
      </c>
      <c r="G24" s="205" t="s">
        <v>334</v>
      </c>
      <c r="H24" s="205" t="s">
        <v>89</v>
      </c>
      <c r="I24" s="205" t="s">
        <v>89</v>
      </c>
      <c r="J24" s="205" t="s">
        <v>344</v>
      </c>
      <c r="K24" s="205" t="s">
        <v>345</v>
      </c>
      <c r="L24" s="205" t="s">
        <v>179</v>
      </c>
      <c r="M24" s="205">
        <v>5</v>
      </c>
      <c r="N24" s="205" t="s">
        <v>93</v>
      </c>
      <c r="O24" s="205" t="s">
        <v>126</v>
      </c>
      <c r="P24" s="205" t="s">
        <v>337</v>
      </c>
      <c r="Q24" s="205" t="s">
        <v>96</v>
      </c>
      <c r="R24" s="205" t="s">
        <v>338</v>
      </c>
      <c r="S24" s="205" t="s">
        <v>237</v>
      </c>
      <c r="T24" s="206">
        <v>2712350</v>
      </c>
      <c r="U24" s="205" t="s">
        <v>238</v>
      </c>
      <c r="V24" s="206">
        <v>2712350</v>
      </c>
      <c r="W24" s="205" t="s">
        <v>238</v>
      </c>
      <c r="X24" s="205" t="s">
        <v>238</v>
      </c>
      <c r="Y24" s="205" t="s">
        <v>238</v>
      </c>
      <c r="Z24" s="205" t="s">
        <v>238</v>
      </c>
      <c r="AA24" s="205" t="s">
        <v>238</v>
      </c>
      <c r="AB24" s="206">
        <v>478650</v>
      </c>
      <c r="AC24" s="205" t="s">
        <v>100</v>
      </c>
      <c r="AD24" s="205" t="s">
        <v>238</v>
      </c>
      <c r="AE24" s="206">
        <v>2712350</v>
      </c>
      <c r="AF24" s="205" t="s">
        <v>238</v>
      </c>
      <c r="AG24" s="205" t="s">
        <v>238</v>
      </c>
      <c r="AH24" s="207" t="s">
        <v>284</v>
      </c>
      <c r="AI24" s="207" t="s">
        <v>240</v>
      </c>
      <c r="AJ24" s="222">
        <v>45502</v>
      </c>
      <c r="AK24" s="308"/>
    </row>
    <row r="25" spans="2:37" s="223" customFormat="1" ht="62.5" customHeight="1" x14ac:dyDescent="0.35">
      <c r="B25" s="205" t="s">
        <v>471</v>
      </c>
      <c r="C25" s="205" t="s">
        <v>472</v>
      </c>
      <c r="D25" s="205" t="s">
        <v>332</v>
      </c>
      <c r="E25" s="205" t="s">
        <v>333</v>
      </c>
      <c r="F25" s="205" t="s">
        <v>472</v>
      </c>
      <c r="G25" s="205" t="s">
        <v>334</v>
      </c>
      <c r="H25" s="205" t="s">
        <v>89</v>
      </c>
      <c r="I25" s="205" t="s">
        <v>89</v>
      </c>
      <c r="J25" s="205" t="s">
        <v>344</v>
      </c>
      <c r="K25" s="205" t="s">
        <v>345</v>
      </c>
      <c r="L25" s="205" t="s">
        <v>179</v>
      </c>
      <c r="M25" s="205">
        <v>1</v>
      </c>
      <c r="N25" s="205" t="s">
        <v>93</v>
      </c>
      <c r="O25" s="205" t="s">
        <v>451</v>
      </c>
      <c r="P25" s="205" t="s">
        <v>337</v>
      </c>
      <c r="Q25" s="205" t="s">
        <v>96</v>
      </c>
      <c r="R25" s="205" t="s">
        <v>338</v>
      </c>
      <c r="S25" s="205" t="s">
        <v>237</v>
      </c>
      <c r="T25" s="206">
        <v>348857</v>
      </c>
      <c r="U25" s="205" t="s">
        <v>238</v>
      </c>
      <c r="V25" s="206">
        <v>348857</v>
      </c>
      <c r="W25" s="205" t="s">
        <v>238</v>
      </c>
      <c r="X25" s="205" t="s">
        <v>238</v>
      </c>
      <c r="Y25" s="205" t="s">
        <v>238</v>
      </c>
      <c r="Z25" s="205" t="s">
        <v>238</v>
      </c>
      <c r="AA25" s="205" t="s">
        <v>238</v>
      </c>
      <c r="AB25" s="206">
        <v>61564</v>
      </c>
      <c r="AC25" s="205" t="s">
        <v>100</v>
      </c>
      <c r="AD25" s="205" t="s">
        <v>238</v>
      </c>
      <c r="AE25" s="206">
        <v>348857</v>
      </c>
      <c r="AF25" s="205" t="s">
        <v>238</v>
      </c>
      <c r="AG25" s="205" t="s">
        <v>238</v>
      </c>
      <c r="AH25" s="207" t="s">
        <v>353</v>
      </c>
      <c r="AI25" s="207" t="s">
        <v>240</v>
      </c>
      <c r="AJ25" s="222">
        <v>45534</v>
      </c>
      <c r="AK25" s="308"/>
    </row>
    <row r="26" spans="2:37" s="223" customFormat="1" ht="62.5" customHeight="1" x14ac:dyDescent="0.35">
      <c r="B26" s="205" t="s">
        <v>473</v>
      </c>
      <c r="C26" s="205" t="s">
        <v>474</v>
      </c>
      <c r="D26" s="205" t="s">
        <v>332</v>
      </c>
      <c r="E26" s="205" t="s">
        <v>333</v>
      </c>
      <c r="F26" s="205" t="s">
        <v>474</v>
      </c>
      <c r="G26" s="205" t="s">
        <v>334</v>
      </c>
      <c r="H26" s="205" t="s">
        <v>89</v>
      </c>
      <c r="I26" s="205" t="s">
        <v>89</v>
      </c>
      <c r="J26" s="205" t="s">
        <v>344</v>
      </c>
      <c r="K26" s="205" t="s">
        <v>345</v>
      </c>
      <c r="L26" s="205" t="s">
        <v>179</v>
      </c>
      <c r="M26" s="205">
        <v>1</v>
      </c>
      <c r="N26" s="205" t="s">
        <v>93</v>
      </c>
      <c r="O26" s="205" t="s">
        <v>451</v>
      </c>
      <c r="P26" s="205" t="s">
        <v>337</v>
      </c>
      <c r="Q26" s="205" t="s">
        <v>96</v>
      </c>
      <c r="R26" s="205" t="s">
        <v>338</v>
      </c>
      <c r="S26" s="205" t="s">
        <v>237</v>
      </c>
      <c r="T26" s="206">
        <v>960148.8</v>
      </c>
      <c r="U26" s="205" t="s">
        <v>238</v>
      </c>
      <c r="V26" s="206">
        <v>960148.8</v>
      </c>
      <c r="W26" s="205" t="s">
        <v>238</v>
      </c>
      <c r="X26" s="205" t="s">
        <v>238</v>
      </c>
      <c r="Y26" s="205" t="s">
        <v>238</v>
      </c>
      <c r="Z26" s="205" t="s">
        <v>238</v>
      </c>
      <c r="AA26" s="205" t="s">
        <v>238</v>
      </c>
      <c r="AB26" s="206">
        <v>169438.2</v>
      </c>
      <c r="AC26" s="205" t="s">
        <v>100</v>
      </c>
      <c r="AD26" s="205" t="s">
        <v>238</v>
      </c>
      <c r="AE26" s="206">
        <v>960148.8</v>
      </c>
      <c r="AF26" s="205" t="s">
        <v>238</v>
      </c>
      <c r="AG26" s="205" t="s">
        <v>238</v>
      </c>
      <c r="AH26" s="207" t="s">
        <v>241</v>
      </c>
      <c r="AI26" s="207" t="s">
        <v>273</v>
      </c>
      <c r="AJ26" s="208"/>
      <c r="AK26" s="290"/>
    </row>
  </sheetData>
  <mergeCells count="307">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H6:H7"/>
    <mergeCell ref="I6:I7"/>
    <mergeCell ref="N6:N7"/>
    <mergeCell ref="O6:O7"/>
    <mergeCell ref="P6:P7"/>
    <mergeCell ref="AI6:AI7"/>
    <mergeCell ref="AJ6:AJ7"/>
    <mergeCell ref="AK6:AK26"/>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AH8:AH9"/>
    <mergeCell ref="AI8:AI9"/>
    <mergeCell ref="AJ8:AJ9"/>
    <mergeCell ref="Y8:Y9"/>
    <mergeCell ref="Z8:Z9"/>
    <mergeCell ref="AA8:AA9"/>
    <mergeCell ref="AB8:AB9"/>
    <mergeCell ref="AC8:AC9"/>
    <mergeCell ref="AD8:AD9"/>
    <mergeCell ref="B10:B11"/>
    <mergeCell ref="C10:C11"/>
    <mergeCell ref="D10:D11"/>
    <mergeCell ref="E10:E11"/>
    <mergeCell ref="F10:F11"/>
    <mergeCell ref="G10:G11"/>
    <mergeCell ref="AE8:AE9"/>
    <mergeCell ref="AF8:AF9"/>
    <mergeCell ref="AG8:AG9"/>
    <mergeCell ref="S8:S9"/>
    <mergeCell ref="T8:T9"/>
    <mergeCell ref="U8:U9"/>
    <mergeCell ref="V8:V9"/>
    <mergeCell ref="W8:W9"/>
    <mergeCell ref="X8:X9"/>
    <mergeCell ref="I8:I9"/>
    <mergeCell ref="N8:N9"/>
    <mergeCell ref="O8:O9"/>
    <mergeCell ref="P8:P9"/>
    <mergeCell ref="Q8:Q9"/>
    <mergeCell ref="R8:R9"/>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Q12:Q13"/>
    <mergeCell ref="R12:R13"/>
    <mergeCell ref="S12:S13"/>
    <mergeCell ref="T12:T13"/>
    <mergeCell ref="AJ10:AJ11"/>
    <mergeCell ref="B12:B13"/>
    <mergeCell ref="C12:C13"/>
    <mergeCell ref="D12:D13"/>
    <mergeCell ref="E12:E13"/>
    <mergeCell ref="F12:F13"/>
    <mergeCell ref="G12:G13"/>
    <mergeCell ref="H12:H13"/>
    <mergeCell ref="I12:I13"/>
    <mergeCell ref="N12:N13"/>
    <mergeCell ref="AD10:AD11"/>
    <mergeCell ref="AE10:AE11"/>
    <mergeCell ref="AF10:AF11"/>
    <mergeCell ref="AG10:AG11"/>
    <mergeCell ref="AH10:AH11"/>
    <mergeCell ref="AI10:AI11"/>
    <mergeCell ref="X10:X11"/>
    <mergeCell ref="Y10:Y11"/>
    <mergeCell ref="Z10:Z11"/>
    <mergeCell ref="AA10:AA11"/>
    <mergeCell ref="AG12:AG13"/>
    <mergeCell ref="AH12:AH13"/>
    <mergeCell ref="AI12:AI13"/>
    <mergeCell ref="AJ12:AJ13"/>
    <mergeCell ref="B14:B15"/>
    <mergeCell ref="C14:C15"/>
    <mergeCell ref="D14:D15"/>
    <mergeCell ref="E14:E15"/>
    <mergeCell ref="F14:F15"/>
    <mergeCell ref="G14:G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G16:AG17"/>
    <mergeCell ref="AH16:AH17"/>
    <mergeCell ref="AI16:AI17"/>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Q20:Q21"/>
    <mergeCell ref="R20:R21"/>
    <mergeCell ref="S20:S21"/>
    <mergeCell ref="T20:T21"/>
    <mergeCell ref="AJ18:AJ19"/>
    <mergeCell ref="B20:B21"/>
    <mergeCell ref="C20:C21"/>
    <mergeCell ref="D20:D21"/>
    <mergeCell ref="E20:E21"/>
    <mergeCell ref="F20:F21"/>
    <mergeCell ref="G20:G21"/>
    <mergeCell ref="H20:H21"/>
    <mergeCell ref="I20:I21"/>
    <mergeCell ref="N20:N21"/>
    <mergeCell ref="AD18:AD19"/>
    <mergeCell ref="AE18:AE19"/>
    <mergeCell ref="AF18:AF19"/>
    <mergeCell ref="AG18:AG19"/>
    <mergeCell ref="AH18:AH19"/>
    <mergeCell ref="AI18:AI19"/>
    <mergeCell ref="X18:X19"/>
    <mergeCell ref="Y18:Y19"/>
    <mergeCell ref="Z18:Z19"/>
    <mergeCell ref="AA18:AA19"/>
    <mergeCell ref="AG20:AG21"/>
    <mergeCell ref="AH20:AH21"/>
    <mergeCell ref="AI20:AI21"/>
    <mergeCell ref="AJ20:AJ21"/>
    <mergeCell ref="B22:B23"/>
    <mergeCell ref="C22:C23"/>
    <mergeCell ref="D22:D23"/>
    <mergeCell ref="E22:E23"/>
    <mergeCell ref="F22:F23"/>
    <mergeCell ref="G22:G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R22:R23"/>
    <mergeCell ref="S22:S23"/>
    <mergeCell ref="T22:T23"/>
    <mergeCell ref="U22:U23"/>
    <mergeCell ref="V22:V23"/>
    <mergeCell ref="W22:W23"/>
    <mergeCell ref="H22:H23"/>
    <mergeCell ref="I22:I23"/>
    <mergeCell ref="N22:N23"/>
    <mergeCell ref="O22:O23"/>
    <mergeCell ref="P22:P23"/>
    <mergeCell ref="Q22:Q23"/>
    <mergeCell ref="AJ22:AJ23"/>
    <mergeCell ref="AD22:AD23"/>
    <mergeCell ref="AE22:AE23"/>
    <mergeCell ref="AF22:AF23"/>
    <mergeCell ref="AG22:AG23"/>
    <mergeCell ref="AH22:AH23"/>
    <mergeCell ref="AI22:AI23"/>
    <mergeCell ref="X22:X23"/>
    <mergeCell ref="Y22:Y23"/>
    <mergeCell ref="Z22:Z23"/>
    <mergeCell ref="AA22:AA23"/>
    <mergeCell ref="AB22:AB23"/>
    <mergeCell ref="AC22:AC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0B44D-F0C9-442E-BADE-381B46A04574}">
  <dimension ref="A1:AJ79"/>
  <sheetViews>
    <sheetView topLeftCell="O36" zoomScale="80" zoomScaleNormal="80" workbookViewId="0">
      <selection activeCell="AF48" sqref="AF48:AF49"/>
    </sheetView>
  </sheetViews>
  <sheetFormatPr defaultRowHeight="14.5" x14ac:dyDescent="0.35"/>
  <cols>
    <col min="1" max="1" width="5" customWidth="1"/>
    <col min="2" max="2" width="21" customWidth="1"/>
    <col min="3" max="3" width="17.54296875" customWidth="1"/>
    <col min="4" max="5" width="13.54296875" customWidth="1"/>
    <col min="6" max="6" width="18.453125" customWidth="1"/>
    <col min="7" max="7" width="50.453125" customWidth="1"/>
    <col min="8" max="8" width="14.54296875" customWidth="1"/>
    <col min="9" max="9" width="13.54296875" customWidth="1"/>
    <col min="10" max="10" width="12.54296875" customWidth="1"/>
    <col min="11" max="12" width="10.54296875" customWidth="1"/>
    <col min="13" max="13" width="12.7265625" customWidth="1"/>
    <col min="14" max="14" width="10.54296875" customWidth="1"/>
    <col min="15" max="16" width="15.54296875" customWidth="1"/>
    <col min="17" max="17" width="18.54296875" customWidth="1"/>
    <col min="18" max="18" width="15.54296875" customWidth="1"/>
    <col min="19" max="21" width="14" customWidth="1"/>
    <col min="22" max="22" width="11.54296875" customWidth="1"/>
    <col min="23" max="23" width="11.453125" customWidth="1"/>
    <col min="24" max="24" width="10" customWidth="1"/>
    <col min="25" max="25" width="11.54296875" customWidth="1"/>
    <col min="26" max="27" width="12.453125" customWidth="1"/>
    <col min="28" max="29" width="11.453125" customWidth="1"/>
    <col min="30" max="30" width="12.453125" customWidth="1"/>
    <col min="31" max="33" width="11.453125" customWidth="1"/>
    <col min="34" max="34" width="24.453125" customWidth="1"/>
    <col min="35" max="35" width="19.453125" customWidth="1"/>
    <col min="36" max="36" width="13.7265625" style="15" customWidth="1"/>
  </cols>
  <sheetData>
    <row r="1" spans="1:36" x14ac:dyDescent="0.35">
      <c r="A1" s="1"/>
      <c r="B1" s="319" t="s">
        <v>40</v>
      </c>
      <c r="C1" s="319"/>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319"/>
      <c r="AJ1" s="275"/>
    </row>
    <row r="2" spans="1:36"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275"/>
    </row>
    <row r="3" spans="1:36" ht="14.9" customHeight="1" x14ac:dyDescent="0.35">
      <c r="A3" s="1"/>
      <c r="B3" s="311" t="s">
        <v>0</v>
      </c>
      <c r="C3" s="311" t="s">
        <v>1</v>
      </c>
      <c r="D3" s="311" t="s">
        <v>28</v>
      </c>
      <c r="E3" s="311" t="s">
        <v>29</v>
      </c>
      <c r="F3" s="311" t="s">
        <v>30</v>
      </c>
      <c r="G3" s="311" t="s">
        <v>3</v>
      </c>
      <c r="H3" s="311" t="s">
        <v>4</v>
      </c>
      <c r="I3" s="311" t="s">
        <v>5</v>
      </c>
      <c r="J3" s="312" t="s">
        <v>6</v>
      </c>
      <c r="K3" s="312"/>
      <c r="L3" s="312"/>
      <c r="M3" s="312"/>
      <c r="N3" s="309" t="s">
        <v>47</v>
      </c>
      <c r="O3" s="311" t="s">
        <v>31</v>
      </c>
      <c r="P3" s="318" t="s">
        <v>42</v>
      </c>
      <c r="Q3" s="318" t="s">
        <v>32</v>
      </c>
      <c r="R3" s="318" t="s">
        <v>37</v>
      </c>
      <c r="S3" s="318" t="s">
        <v>33</v>
      </c>
      <c r="T3" s="311" t="s">
        <v>55</v>
      </c>
      <c r="U3" s="311" t="s">
        <v>57</v>
      </c>
      <c r="V3" s="312" t="s">
        <v>59</v>
      </c>
      <c r="W3" s="312"/>
      <c r="X3" s="312"/>
      <c r="Y3" s="312"/>
      <c r="Z3" s="312"/>
      <c r="AA3" s="312"/>
      <c r="AB3" s="311" t="s">
        <v>69</v>
      </c>
      <c r="AC3" s="313" t="s">
        <v>75</v>
      </c>
      <c r="AD3" s="315" t="s">
        <v>77</v>
      </c>
      <c r="AE3" s="316"/>
      <c r="AF3" s="317"/>
      <c r="AG3" s="309" t="s">
        <v>27</v>
      </c>
      <c r="AH3" s="309" t="s">
        <v>36</v>
      </c>
      <c r="AI3" s="311" t="s">
        <v>34</v>
      </c>
      <c r="AJ3" s="309" t="s">
        <v>35</v>
      </c>
    </row>
    <row r="4" spans="1:36" ht="169.4" customHeight="1" x14ac:dyDescent="0.35">
      <c r="A4" s="1"/>
      <c r="B4" s="311"/>
      <c r="C4" s="311"/>
      <c r="D4" s="311"/>
      <c r="E4" s="311"/>
      <c r="F4" s="311"/>
      <c r="G4" s="311"/>
      <c r="H4" s="311"/>
      <c r="I4" s="311"/>
      <c r="J4" s="3" t="s">
        <v>7</v>
      </c>
      <c r="K4" s="3" t="s">
        <v>8</v>
      </c>
      <c r="L4" s="3" t="s">
        <v>9</v>
      </c>
      <c r="M4" s="11" t="s">
        <v>10</v>
      </c>
      <c r="N4" s="310"/>
      <c r="O4" s="311"/>
      <c r="P4" s="318"/>
      <c r="Q4" s="318"/>
      <c r="R4" s="318"/>
      <c r="S4" s="318"/>
      <c r="T4" s="311"/>
      <c r="U4" s="311"/>
      <c r="V4" s="3" t="s">
        <v>61</v>
      </c>
      <c r="W4" s="3" t="s">
        <v>62</v>
      </c>
      <c r="X4" s="3" t="s">
        <v>15</v>
      </c>
      <c r="Y4" s="3" t="s">
        <v>63</v>
      </c>
      <c r="Z4" s="3" t="s">
        <v>60</v>
      </c>
      <c r="AA4" s="3" t="s">
        <v>25</v>
      </c>
      <c r="AB4" s="311"/>
      <c r="AC4" s="314"/>
      <c r="AD4" s="3" t="s">
        <v>16</v>
      </c>
      <c r="AE4" s="3" t="s">
        <v>17</v>
      </c>
      <c r="AF4" s="3" t="s">
        <v>26</v>
      </c>
      <c r="AG4" s="310"/>
      <c r="AH4" s="310"/>
      <c r="AI4" s="311"/>
      <c r="AJ4" s="310"/>
    </row>
    <row r="5" spans="1:36" x14ac:dyDescent="0.3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76">
        <v>35</v>
      </c>
    </row>
    <row r="6" spans="1:36" ht="46" x14ac:dyDescent="0.35">
      <c r="A6" s="1"/>
      <c r="B6" s="358" t="s">
        <v>242</v>
      </c>
      <c r="C6" s="358" t="s">
        <v>256</v>
      </c>
      <c r="D6" s="358" t="s">
        <v>243</v>
      </c>
      <c r="E6" s="358" t="s">
        <v>244</v>
      </c>
      <c r="F6" s="358" t="s">
        <v>245</v>
      </c>
      <c r="G6" s="358" t="s">
        <v>246</v>
      </c>
      <c r="H6" s="358" t="s">
        <v>89</v>
      </c>
      <c r="I6" s="358" t="s">
        <v>89</v>
      </c>
      <c r="J6" s="178" t="s">
        <v>247</v>
      </c>
      <c r="K6" s="178" t="s">
        <v>248</v>
      </c>
      <c r="L6" s="178" t="s">
        <v>249</v>
      </c>
      <c r="M6" s="178">
        <v>0.2</v>
      </c>
      <c r="N6" s="358" t="s">
        <v>93</v>
      </c>
      <c r="O6" s="358" t="s">
        <v>94</v>
      </c>
      <c r="P6" s="365" t="s">
        <v>236</v>
      </c>
      <c r="Q6" s="365" t="s">
        <v>96</v>
      </c>
      <c r="R6" s="365" t="s">
        <v>97</v>
      </c>
      <c r="S6" s="365" t="s">
        <v>237</v>
      </c>
      <c r="T6" s="427">
        <v>170332.34</v>
      </c>
      <c r="U6" s="427">
        <v>170332.34</v>
      </c>
      <c r="V6" s="427">
        <v>170332.34</v>
      </c>
      <c r="W6" s="358" t="s">
        <v>238</v>
      </c>
      <c r="X6" s="358" t="s">
        <v>238</v>
      </c>
      <c r="Y6" s="358" t="s">
        <v>238</v>
      </c>
      <c r="Z6" s="358" t="s">
        <v>238</v>
      </c>
      <c r="AA6" s="361" t="s">
        <v>238</v>
      </c>
      <c r="AB6" s="427">
        <v>30058.65</v>
      </c>
      <c r="AC6" s="365" t="s">
        <v>239</v>
      </c>
      <c r="AD6" s="365" t="s">
        <v>238</v>
      </c>
      <c r="AE6" s="365" t="s">
        <v>238</v>
      </c>
      <c r="AF6" s="427">
        <v>170332.34</v>
      </c>
      <c r="AG6" s="365" t="s">
        <v>26</v>
      </c>
      <c r="AH6" s="404" t="s">
        <v>250</v>
      </c>
      <c r="AI6" s="404" t="s">
        <v>251</v>
      </c>
      <c r="AJ6" s="368">
        <v>45393</v>
      </c>
    </row>
    <row r="7" spans="1:36" ht="103.5" x14ac:dyDescent="0.35">
      <c r="A7" s="1"/>
      <c r="B7" s="360"/>
      <c r="C7" s="360"/>
      <c r="D7" s="360"/>
      <c r="E7" s="360"/>
      <c r="F7" s="360"/>
      <c r="G7" s="360"/>
      <c r="H7" s="360"/>
      <c r="I7" s="360"/>
      <c r="J7" s="178" t="s">
        <v>252</v>
      </c>
      <c r="K7" s="178" t="s">
        <v>253</v>
      </c>
      <c r="L7" s="178" t="s">
        <v>249</v>
      </c>
      <c r="M7" s="178">
        <v>0.2</v>
      </c>
      <c r="N7" s="360"/>
      <c r="O7" s="360"/>
      <c r="P7" s="367"/>
      <c r="Q7" s="367"/>
      <c r="R7" s="367"/>
      <c r="S7" s="367"/>
      <c r="T7" s="428"/>
      <c r="U7" s="428"/>
      <c r="V7" s="428"/>
      <c r="W7" s="360"/>
      <c r="X7" s="360"/>
      <c r="Y7" s="360"/>
      <c r="Z7" s="360"/>
      <c r="AA7" s="363"/>
      <c r="AB7" s="428"/>
      <c r="AC7" s="367"/>
      <c r="AD7" s="367"/>
      <c r="AE7" s="367"/>
      <c r="AF7" s="428"/>
      <c r="AG7" s="367"/>
      <c r="AH7" s="405"/>
      <c r="AI7" s="405"/>
      <c r="AJ7" s="370"/>
    </row>
    <row r="8" spans="1:36" ht="46" x14ac:dyDescent="0.35">
      <c r="A8" s="1"/>
      <c r="B8" s="358" t="s">
        <v>254</v>
      </c>
      <c r="C8" s="358" t="s">
        <v>255</v>
      </c>
      <c r="D8" s="358" t="s">
        <v>243</v>
      </c>
      <c r="E8" s="358" t="s">
        <v>244</v>
      </c>
      <c r="F8" s="358" t="s">
        <v>245</v>
      </c>
      <c r="G8" s="358" t="s">
        <v>246</v>
      </c>
      <c r="H8" s="358" t="s">
        <v>89</v>
      </c>
      <c r="I8" s="358" t="s">
        <v>89</v>
      </c>
      <c r="J8" s="178" t="s">
        <v>247</v>
      </c>
      <c r="K8" s="178" t="s">
        <v>248</v>
      </c>
      <c r="L8" s="178" t="s">
        <v>249</v>
      </c>
      <c r="M8" s="178">
        <v>14.336</v>
      </c>
      <c r="N8" s="358" t="s">
        <v>93</v>
      </c>
      <c r="O8" s="358" t="s">
        <v>133</v>
      </c>
      <c r="P8" s="365" t="s">
        <v>236</v>
      </c>
      <c r="Q8" s="365" t="s">
        <v>96</v>
      </c>
      <c r="R8" s="365" t="s">
        <v>97</v>
      </c>
      <c r="S8" s="365" t="s">
        <v>237</v>
      </c>
      <c r="T8" s="427">
        <v>3400000</v>
      </c>
      <c r="U8" s="427">
        <v>3400000</v>
      </c>
      <c r="V8" s="427">
        <v>3400000</v>
      </c>
      <c r="W8" s="358" t="s">
        <v>238</v>
      </c>
      <c r="X8" s="358" t="s">
        <v>238</v>
      </c>
      <c r="Y8" s="358" t="s">
        <v>238</v>
      </c>
      <c r="Z8" s="358" t="s">
        <v>238</v>
      </c>
      <c r="AA8" s="361" t="s">
        <v>238</v>
      </c>
      <c r="AB8" s="427">
        <v>600000</v>
      </c>
      <c r="AC8" s="365" t="s">
        <v>239</v>
      </c>
      <c r="AD8" s="365" t="s">
        <v>238</v>
      </c>
      <c r="AE8" s="365" t="s">
        <v>238</v>
      </c>
      <c r="AF8" s="427">
        <v>3400000</v>
      </c>
      <c r="AG8" s="365" t="s">
        <v>26</v>
      </c>
      <c r="AH8" s="404" t="s">
        <v>240</v>
      </c>
      <c r="AI8" s="404" t="s">
        <v>274</v>
      </c>
      <c r="AJ8" s="368">
        <v>45595</v>
      </c>
    </row>
    <row r="9" spans="1:36" ht="103.5" x14ac:dyDescent="0.35">
      <c r="A9" s="1"/>
      <c r="B9" s="360"/>
      <c r="C9" s="360"/>
      <c r="D9" s="360"/>
      <c r="E9" s="360"/>
      <c r="F9" s="360"/>
      <c r="G9" s="360"/>
      <c r="H9" s="360"/>
      <c r="I9" s="360"/>
      <c r="J9" s="178" t="s">
        <v>252</v>
      </c>
      <c r="K9" s="178" t="s">
        <v>253</v>
      </c>
      <c r="L9" s="178" t="s">
        <v>249</v>
      </c>
      <c r="M9" s="178">
        <v>2.15</v>
      </c>
      <c r="N9" s="360"/>
      <c r="O9" s="360"/>
      <c r="P9" s="367"/>
      <c r="Q9" s="367"/>
      <c r="R9" s="367"/>
      <c r="S9" s="367"/>
      <c r="T9" s="428"/>
      <c r="U9" s="428"/>
      <c r="V9" s="428"/>
      <c r="W9" s="360"/>
      <c r="X9" s="360"/>
      <c r="Y9" s="360"/>
      <c r="Z9" s="360"/>
      <c r="AA9" s="363"/>
      <c r="AB9" s="428"/>
      <c r="AC9" s="367"/>
      <c r="AD9" s="367"/>
      <c r="AE9" s="367"/>
      <c r="AF9" s="428"/>
      <c r="AG9" s="367"/>
      <c r="AH9" s="405"/>
      <c r="AI9" s="405"/>
      <c r="AJ9" s="370"/>
    </row>
    <row r="10" spans="1:36" ht="91.9" customHeight="1" x14ac:dyDescent="0.35">
      <c r="A10" s="1"/>
      <c r="B10" s="338" t="s">
        <v>257</v>
      </c>
      <c r="C10" s="327" t="s">
        <v>258</v>
      </c>
      <c r="D10" s="327" t="s">
        <v>539</v>
      </c>
      <c r="E10" s="327" t="s">
        <v>540</v>
      </c>
      <c r="F10" s="327" t="s">
        <v>541</v>
      </c>
      <c r="G10" s="327" t="s">
        <v>259</v>
      </c>
      <c r="H10" s="327" t="s">
        <v>89</v>
      </c>
      <c r="I10" s="327" t="s">
        <v>542</v>
      </c>
      <c r="J10" s="237" t="s">
        <v>260</v>
      </c>
      <c r="K10" s="236" t="s">
        <v>261</v>
      </c>
      <c r="L10" s="236" t="s">
        <v>262</v>
      </c>
      <c r="M10" s="238">
        <v>865000</v>
      </c>
      <c r="N10" s="421" t="s">
        <v>290</v>
      </c>
      <c r="O10" s="338" t="s">
        <v>543</v>
      </c>
      <c r="P10" s="320" t="s">
        <v>236</v>
      </c>
      <c r="Q10" s="320" t="s">
        <v>96</v>
      </c>
      <c r="R10" s="320" t="s">
        <v>97</v>
      </c>
      <c r="S10" s="320" t="s">
        <v>237</v>
      </c>
      <c r="T10" s="333">
        <v>795812.5</v>
      </c>
      <c r="U10" s="333">
        <v>795812.5</v>
      </c>
      <c r="V10" s="333">
        <v>795812.5</v>
      </c>
      <c r="W10" s="327" t="s">
        <v>238</v>
      </c>
      <c r="X10" s="327" t="s">
        <v>238</v>
      </c>
      <c r="Y10" s="327" t="s">
        <v>238</v>
      </c>
      <c r="Z10" s="327" t="s">
        <v>238</v>
      </c>
      <c r="AA10" s="330" t="s">
        <v>238</v>
      </c>
      <c r="AB10" s="333">
        <v>140437.5</v>
      </c>
      <c r="AC10" s="320" t="s">
        <v>239</v>
      </c>
      <c r="AD10" s="320" t="s">
        <v>238</v>
      </c>
      <c r="AE10" s="320" t="s">
        <v>238</v>
      </c>
      <c r="AF10" s="407">
        <v>795812.5</v>
      </c>
      <c r="AG10" s="330" t="s">
        <v>238</v>
      </c>
      <c r="AH10" s="422" t="s">
        <v>263</v>
      </c>
      <c r="AI10" s="422" t="s">
        <v>264</v>
      </c>
      <c r="AJ10" s="391"/>
    </row>
    <row r="11" spans="1:36" ht="73.900000000000006" customHeight="1" x14ac:dyDescent="0.35">
      <c r="A11" s="1"/>
      <c r="B11" s="339"/>
      <c r="C11" s="328"/>
      <c r="D11" s="328"/>
      <c r="E11" s="328"/>
      <c r="F11" s="328"/>
      <c r="G11" s="328"/>
      <c r="H11" s="328"/>
      <c r="I11" s="328"/>
      <c r="J11" s="240" t="s">
        <v>265</v>
      </c>
      <c r="K11" s="237" t="s">
        <v>266</v>
      </c>
      <c r="L11" s="237" t="s">
        <v>267</v>
      </c>
      <c r="M11" s="241">
        <v>401</v>
      </c>
      <c r="N11" s="421"/>
      <c r="O11" s="339"/>
      <c r="P11" s="321"/>
      <c r="Q11" s="321"/>
      <c r="R11" s="321"/>
      <c r="S11" s="321"/>
      <c r="T11" s="328"/>
      <c r="U11" s="328"/>
      <c r="V11" s="328"/>
      <c r="W11" s="328"/>
      <c r="X11" s="328"/>
      <c r="Y11" s="328"/>
      <c r="Z11" s="328"/>
      <c r="AA11" s="331"/>
      <c r="AB11" s="328"/>
      <c r="AC11" s="321"/>
      <c r="AD11" s="321"/>
      <c r="AE11" s="321"/>
      <c r="AF11" s="408"/>
      <c r="AG11" s="331"/>
      <c r="AH11" s="423"/>
      <c r="AI11" s="423"/>
      <c r="AJ11" s="369"/>
    </row>
    <row r="12" spans="1:36" ht="81" thickBot="1" x14ac:dyDescent="0.4">
      <c r="A12" s="1"/>
      <c r="B12" s="339"/>
      <c r="C12" s="328"/>
      <c r="D12" s="329"/>
      <c r="E12" s="329"/>
      <c r="F12" s="328"/>
      <c r="G12" s="329"/>
      <c r="H12" s="328"/>
      <c r="I12" s="328"/>
      <c r="J12" s="236" t="s">
        <v>268</v>
      </c>
      <c r="K12" s="239" t="s">
        <v>269</v>
      </c>
      <c r="L12" s="239" t="s">
        <v>179</v>
      </c>
      <c r="M12" s="236">
        <v>1</v>
      </c>
      <c r="N12" s="421"/>
      <c r="O12" s="339"/>
      <c r="P12" s="322"/>
      <c r="Q12" s="322"/>
      <c r="R12" s="322"/>
      <c r="S12" s="322"/>
      <c r="T12" s="328"/>
      <c r="U12" s="328"/>
      <c r="V12" s="328"/>
      <c r="W12" s="328"/>
      <c r="X12" s="328"/>
      <c r="Y12" s="328"/>
      <c r="Z12" s="328"/>
      <c r="AA12" s="331"/>
      <c r="AB12" s="328"/>
      <c r="AC12" s="321"/>
      <c r="AD12" s="321"/>
      <c r="AE12" s="321"/>
      <c r="AF12" s="408"/>
      <c r="AG12" s="331"/>
      <c r="AH12" s="423"/>
      <c r="AI12" s="423"/>
      <c r="AJ12" s="370"/>
    </row>
    <row r="13" spans="1:36" ht="60" customHeight="1" x14ac:dyDescent="0.35">
      <c r="A13" s="1"/>
      <c r="B13" s="338" t="s">
        <v>270</v>
      </c>
      <c r="C13" s="327" t="s">
        <v>271</v>
      </c>
      <c r="D13" s="327" t="s">
        <v>539</v>
      </c>
      <c r="E13" s="327" t="s">
        <v>540</v>
      </c>
      <c r="F13" s="327" t="s">
        <v>271</v>
      </c>
      <c r="G13" s="327" t="s">
        <v>259</v>
      </c>
      <c r="H13" s="327" t="s">
        <v>89</v>
      </c>
      <c r="I13" s="327" t="s">
        <v>542</v>
      </c>
      <c r="J13" s="237" t="s">
        <v>260</v>
      </c>
      <c r="K13" s="236" t="s">
        <v>261</v>
      </c>
      <c r="L13" s="236" t="s">
        <v>262</v>
      </c>
      <c r="M13" s="238">
        <v>865000</v>
      </c>
      <c r="N13" s="421" t="s">
        <v>290</v>
      </c>
      <c r="O13" s="338" t="s">
        <v>544</v>
      </c>
      <c r="P13" s="320" t="s">
        <v>236</v>
      </c>
      <c r="Q13" s="320" t="s">
        <v>96</v>
      </c>
      <c r="R13" s="320" t="s">
        <v>97</v>
      </c>
      <c r="S13" s="320" t="s">
        <v>237</v>
      </c>
      <c r="T13" s="333">
        <v>795812.5</v>
      </c>
      <c r="U13" s="333">
        <v>795812.5</v>
      </c>
      <c r="V13" s="333">
        <v>795812.5</v>
      </c>
      <c r="W13" s="327" t="s">
        <v>238</v>
      </c>
      <c r="X13" s="327" t="s">
        <v>238</v>
      </c>
      <c r="Y13" s="327" t="s">
        <v>238</v>
      </c>
      <c r="Z13" s="327" t="s">
        <v>238</v>
      </c>
      <c r="AA13" s="330" t="s">
        <v>238</v>
      </c>
      <c r="AB13" s="424">
        <v>140437.5</v>
      </c>
      <c r="AC13" s="320" t="s">
        <v>239</v>
      </c>
      <c r="AD13" s="320" t="s">
        <v>238</v>
      </c>
      <c r="AE13" s="320" t="s">
        <v>238</v>
      </c>
      <c r="AF13" s="425" t="s">
        <v>272</v>
      </c>
      <c r="AG13" s="320" t="s">
        <v>238</v>
      </c>
      <c r="AH13" s="422" t="s">
        <v>263</v>
      </c>
      <c r="AI13" s="324" t="s">
        <v>264</v>
      </c>
      <c r="AJ13" s="391"/>
    </row>
    <row r="14" spans="1:36" ht="64.150000000000006" customHeight="1" x14ac:dyDescent="0.35">
      <c r="A14" s="1"/>
      <c r="B14" s="339"/>
      <c r="C14" s="328"/>
      <c r="D14" s="328"/>
      <c r="E14" s="328"/>
      <c r="F14" s="328"/>
      <c r="G14" s="328"/>
      <c r="H14" s="328"/>
      <c r="I14" s="328"/>
      <c r="J14" s="240" t="s">
        <v>265</v>
      </c>
      <c r="K14" s="237" t="s">
        <v>266</v>
      </c>
      <c r="L14" s="237" t="s">
        <v>267</v>
      </c>
      <c r="M14" s="241">
        <v>401</v>
      </c>
      <c r="N14" s="421"/>
      <c r="O14" s="339"/>
      <c r="P14" s="321"/>
      <c r="Q14" s="321"/>
      <c r="R14" s="321"/>
      <c r="S14" s="321"/>
      <c r="T14" s="328"/>
      <c r="U14" s="328"/>
      <c r="V14" s="328"/>
      <c r="W14" s="328"/>
      <c r="X14" s="328"/>
      <c r="Y14" s="328"/>
      <c r="Z14" s="328"/>
      <c r="AA14" s="331"/>
      <c r="AB14" s="414"/>
      <c r="AC14" s="321"/>
      <c r="AD14" s="321"/>
      <c r="AE14" s="321"/>
      <c r="AF14" s="426"/>
      <c r="AG14" s="321"/>
      <c r="AH14" s="423"/>
      <c r="AI14" s="325"/>
      <c r="AJ14" s="369"/>
    </row>
    <row r="15" spans="1:36" ht="80.5" x14ac:dyDescent="0.35">
      <c r="A15" s="1"/>
      <c r="B15" s="339"/>
      <c r="C15" s="328"/>
      <c r="D15" s="329"/>
      <c r="E15" s="329"/>
      <c r="F15" s="328"/>
      <c r="G15" s="329"/>
      <c r="H15" s="328"/>
      <c r="I15" s="328"/>
      <c r="J15" s="236" t="s">
        <v>268</v>
      </c>
      <c r="K15" s="239" t="s">
        <v>269</v>
      </c>
      <c r="L15" s="239" t="s">
        <v>179</v>
      </c>
      <c r="M15" s="236">
        <v>1</v>
      </c>
      <c r="N15" s="421"/>
      <c r="O15" s="339"/>
      <c r="P15" s="322"/>
      <c r="Q15" s="322"/>
      <c r="R15" s="322"/>
      <c r="S15" s="322"/>
      <c r="T15" s="328"/>
      <c r="U15" s="328"/>
      <c r="V15" s="328"/>
      <c r="W15" s="328"/>
      <c r="X15" s="328"/>
      <c r="Y15" s="328"/>
      <c r="Z15" s="328"/>
      <c r="AA15" s="331"/>
      <c r="AB15" s="414"/>
      <c r="AC15" s="321"/>
      <c r="AD15" s="321"/>
      <c r="AE15" s="321"/>
      <c r="AF15" s="426"/>
      <c r="AG15" s="321"/>
      <c r="AH15" s="423"/>
      <c r="AI15" s="325"/>
      <c r="AJ15" s="370"/>
    </row>
    <row r="16" spans="1:36" ht="14.5" customHeight="1" x14ac:dyDescent="0.35">
      <c r="A16" s="1"/>
      <c r="B16" s="327" t="s">
        <v>275</v>
      </c>
      <c r="C16" s="327" t="s">
        <v>276</v>
      </c>
      <c r="D16" s="327" t="s">
        <v>539</v>
      </c>
      <c r="E16" s="327" t="s">
        <v>540</v>
      </c>
      <c r="F16" s="327" t="s">
        <v>545</v>
      </c>
      <c r="G16" s="327" t="s">
        <v>259</v>
      </c>
      <c r="H16" s="327" t="s">
        <v>89</v>
      </c>
      <c r="I16" s="327" t="s">
        <v>542</v>
      </c>
      <c r="J16" s="410" t="s">
        <v>238</v>
      </c>
      <c r="K16" s="411"/>
      <c r="L16" s="411"/>
      <c r="M16" s="412"/>
      <c r="N16" s="421" t="s">
        <v>93</v>
      </c>
      <c r="O16" s="327" t="s">
        <v>94</v>
      </c>
      <c r="P16" s="320"/>
      <c r="Q16" s="320"/>
      <c r="R16" s="320"/>
      <c r="S16" s="320" t="s">
        <v>238</v>
      </c>
      <c r="T16" s="333" t="s">
        <v>238</v>
      </c>
      <c r="U16" s="333" t="s">
        <v>238</v>
      </c>
      <c r="V16" s="333" t="s">
        <v>238</v>
      </c>
      <c r="W16" s="327" t="s">
        <v>238</v>
      </c>
      <c r="X16" s="327" t="s">
        <v>238</v>
      </c>
      <c r="Y16" s="327" t="s">
        <v>238</v>
      </c>
      <c r="Z16" s="327" t="s">
        <v>238</v>
      </c>
      <c r="AA16" s="330" t="s">
        <v>238</v>
      </c>
      <c r="AB16" s="333" t="s">
        <v>238</v>
      </c>
      <c r="AC16" s="320" t="s">
        <v>238</v>
      </c>
      <c r="AD16" s="320" t="s">
        <v>238</v>
      </c>
      <c r="AE16" s="320" t="s">
        <v>238</v>
      </c>
      <c r="AF16" s="320" t="s">
        <v>238</v>
      </c>
      <c r="AG16" s="320" t="s">
        <v>238</v>
      </c>
      <c r="AH16" s="324" t="s">
        <v>238</v>
      </c>
      <c r="AI16" s="324" t="s">
        <v>238</v>
      </c>
      <c r="AJ16" s="391" t="s">
        <v>238</v>
      </c>
    </row>
    <row r="17" spans="1:36" x14ac:dyDescent="0.35">
      <c r="A17" s="1"/>
      <c r="B17" s="328"/>
      <c r="C17" s="328"/>
      <c r="D17" s="328"/>
      <c r="E17" s="328"/>
      <c r="F17" s="328"/>
      <c r="G17" s="328"/>
      <c r="H17" s="328"/>
      <c r="I17" s="328"/>
      <c r="J17" s="413"/>
      <c r="K17" s="414"/>
      <c r="L17" s="414"/>
      <c r="M17" s="415"/>
      <c r="N17" s="421"/>
      <c r="O17" s="328"/>
      <c r="P17" s="321"/>
      <c r="Q17" s="321"/>
      <c r="R17" s="321"/>
      <c r="S17" s="321"/>
      <c r="T17" s="328"/>
      <c r="U17" s="328"/>
      <c r="V17" s="328"/>
      <c r="W17" s="328"/>
      <c r="X17" s="328"/>
      <c r="Y17" s="328"/>
      <c r="Z17" s="328"/>
      <c r="AA17" s="331"/>
      <c r="AB17" s="328"/>
      <c r="AC17" s="321"/>
      <c r="AD17" s="321"/>
      <c r="AE17" s="321"/>
      <c r="AF17" s="321"/>
      <c r="AG17" s="321"/>
      <c r="AH17" s="325"/>
      <c r="AI17" s="325"/>
      <c r="AJ17" s="369"/>
    </row>
    <row r="18" spans="1:36" ht="52.9" customHeight="1" x14ac:dyDescent="0.35">
      <c r="A18" s="1"/>
      <c r="B18" s="328"/>
      <c r="C18" s="328"/>
      <c r="D18" s="329"/>
      <c r="E18" s="329"/>
      <c r="F18" s="328"/>
      <c r="G18" s="329"/>
      <c r="H18" s="328"/>
      <c r="I18" s="328"/>
      <c r="J18" s="416"/>
      <c r="K18" s="417"/>
      <c r="L18" s="417"/>
      <c r="M18" s="418"/>
      <c r="N18" s="421"/>
      <c r="O18" s="328"/>
      <c r="P18" s="322"/>
      <c r="Q18" s="322"/>
      <c r="R18" s="322"/>
      <c r="S18" s="322"/>
      <c r="T18" s="328"/>
      <c r="U18" s="328"/>
      <c r="V18" s="328"/>
      <c r="W18" s="328"/>
      <c r="X18" s="328"/>
      <c r="Y18" s="328"/>
      <c r="Z18" s="328"/>
      <c r="AA18" s="331"/>
      <c r="AB18" s="328"/>
      <c r="AC18" s="321"/>
      <c r="AD18" s="321"/>
      <c r="AE18" s="321"/>
      <c r="AF18" s="321"/>
      <c r="AG18" s="321"/>
      <c r="AH18" s="325"/>
      <c r="AI18" s="325"/>
      <c r="AJ18" s="370"/>
    </row>
    <row r="19" spans="1:36" ht="14.5" customHeight="1" x14ac:dyDescent="0.35">
      <c r="A19" s="1"/>
      <c r="B19" s="327" t="s">
        <v>279</v>
      </c>
      <c r="C19" s="327" t="s">
        <v>280</v>
      </c>
      <c r="D19" s="327" t="s">
        <v>539</v>
      </c>
      <c r="E19" s="327" t="s">
        <v>540</v>
      </c>
      <c r="F19" s="327" t="s">
        <v>280</v>
      </c>
      <c r="G19" s="327" t="s">
        <v>259</v>
      </c>
      <c r="H19" s="327" t="s">
        <v>89</v>
      </c>
      <c r="I19" s="327" t="s">
        <v>542</v>
      </c>
      <c r="J19" s="410" t="s">
        <v>238</v>
      </c>
      <c r="K19" s="411"/>
      <c r="L19" s="411"/>
      <c r="M19" s="412"/>
      <c r="N19" s="327" t="s">
        <v>93</v>
      </c>
      <c r="O19" s="327" t="s">
        <v>113</v>
      </c>
      <c r="P19" s="320"/>
      <c r="Q19" s="320"/>
      <c r="R19" s="320"/>
      <c r="S19" s="320" t="s">
        <v>238</v>
      </c>
      <c r="T19" s="333" t="s">
        <v>238</v>
      </c>
      <c r="U19" s="333" t="s">
        <v>238</v>
      </c>
      <c r="V19" s="333" t="s">
        <v>238</v>
      </c>
      <c r="W19" s="327" t="s">
        <v>238</v>
      </c>
      <c r="X19" s="327" t="s">
        <v>238</v>
      </c>
      <c r="Y19" s="327" t="s">
        <v>238</v>
      </c>
      <c r="Z19" s="327" t="s">
        <v>238</v>
      </c>
      <c r="AA19" s="330" t="s">
        <v>238</v>
      </c>
      <c r="AB19" s="333" t="s">
        <v>238</v>
      </c>
      <c r="AC19" s="320" t="s">
        <v>238</v>
      </c>
      <c r="AD19" s="320" t="s">
        <v>238</v>
      </c>
      <c r="AE19" s="320" t="s">
        <v>238</v>
      </c>
      <c r="AF19" s="320" t="s">
        <v>238</v>
      </c>
      <c r="AG19" s="320" t="s">
        <v>238</v>
      </c>
      <c r="AH19" s="324" t="s">
        <v>238</v>
      </c>
      <c r="AI19" s="324" t="s">
        <v>238</v>
      </c>
      <c r="AJ19" s="391" t="s">
        <v>238</v>
      </c>
    </row>
    <row r="20" spans="1:36" x14ac:dyDescent="0.35">
      <c r="A20" s="1"/>
      <c r="B20" s="328"/>
      <c r="C20" s="328"/>
      <c r="D20" s="328"/>
      <c r="E20" s="328"/>
      <c r="F20" s="328"/>
      <c r="G20" s="328"/>
      <c r="H20" s="328"/>
      <c r="I20" s="328"/>
      <c r="J20" s="413"/>
      <c r="K20" s="414"/>
      <c r="L20" s="414"/>
      <c r="M20" s="415"/>
      <c r="N20" s="328"/>
      <c r="O20" s="328"/>
      <c r="P20" s="321"/>
      <c r="Q20" s="321"/>
      <c r="R20" s="321"/>
      <c r="S20" s="321"/>
      <c r="T20" s="419"/>
      <c r="U20" s="419"/>
      <c r="V20" s="419"/>
      <c r="W20" s="328"/>
      <c r="X20" s="328"/>
      <c r="Y20" s="328"/>
      <c r="Z20" s="328"/>
      <c r="AA20" s="331"/>
      <c r="AB20" s="419"/>
      <c r="AC20" s="321"/>
      <c r="AD20" s="321"/>
      <c r="AE20" s="321"/>
      <c r="AF20" s="321"/>
      <c r="AG20" s="321"/>
      <c r="AH20" s="325"/>
      <c r="AI20" s="325"/>
      <c r="AJ20" s="369"/>
    </row>
    <row r="21" spans="1:36" ht="69" customHeight="1" x14ac:dyDescent="0.35">
      <c r="A21" s="1"/>
      <c r="B21" s="328"/>
      <c r="C21" s="329"/>
      <c r="D21" s="329"/>
      <c r="E21" s="329"/>
      <c r="F21" s="329"/>
      <c r="G21" s="329"/>
      <c r="H21" s="328"/>
      <c r="I21" s="328"/>
      <c r="J21" s="413"/>
      <c r="K21" s="414"/>
      <c r="L21" s="414"/>
      <c r="M21" s="415"/>
      <c r="N21" s="328"/>
      <c r="O21" s="328"/>
      <c r="P21" s="321"/>
      <c r="Q21" s="321"/>
      <c r="R21" s="321"/>
      <c r="S21" s="321"/>
      <c r="T21" s="419"/>
      <c r="U21" s="419"/>
      <c r="V21" s="419"/>
      <c r="W21" s="328"/>
      <c r="X21" s="328"/>
      <c r="Y21" s="328"/>
      <c r="Z21" s="328"/>
      <c r="AA21" s="331"/>
      <c r="AB21" s="419"/>
      <c r="AC21" s="321"/>
      <c r="AD21" s="321"/>
      <c r="AE21" s="321"/>
      <c r="AF21" s="321"/>
      <c r="AG21" s="321"/>
      <c r="AH21" s="325"/>
      <c r="AI21" s="325"/>
      <c r="AJ21" s="369"/>
    </row>
    <row r="22" spans="1:36" ht="14.5" customHeight="1" x14ac:dyDescent="0.35">
      <c r="A22" s="1"/>
      <c r="B22" s="328"/>
      <c r="C22" s="327" t="s">
        <v>281</v>
      </c>
      <c r="D22" s="327" t="s">
        <v>539</v>
      </c>
      <c r="E22" s="327" t="s">
        <v>540</v>
      </c>
      <c r="F22" s="327" t="s">
        <v>281</v>
      </c>
      <c r="G22" s="327" t="s">
        <v>259</v>
      </c>
      <c r="H22" s="328"/>
      <c r="I22" s="328"/>
      <c r="J22" s="413"/>
      <c r="K22" s="414"/>
      <c r="L22" s="414"/>
      <c r="M22" s="415"/>
      <c r="N22" s="328"/>
      <c r="O22" s="328"/>
      <c r="P22" s="321"/>
      <c r="Q22" s="321"/>
      <c r="R22" s="321"/>
      <c r="S22" s="321"/>
      <c r="T22" s="419"/>
      <c r="U22" s="419"/>
      <c r="V22" s="419"/>
      <c r="W22" s="328"/>
      <c r="X22" s="328"/>
      <c r="Y22" s="328"/>
      <c r="Z22" s="328"/>
      <c r="AA22" s="331"/>
      <c r="AB22" s="419"/>
      <c r="AC22" s="321"/>
      <c r="AD22" s="321"/>
      <c r="AE22" s="321"/>
      <c r="AF22" s="321"/>
      <c r="AG22" s="321"/>
      <c r="AH22" s="325"/>
      <c r="AI22" s="325"/>
      <c r="AJ22" s="369"/>
    </row>
    <row r="23" spans="1:36" x14ac:dyDescent="0.35">
      <c r="A23" s="1"/>
      <c r="B23" s="328"/>
      <c r="C23" s="328"/>
      <c r="D23" s="328"/>
      <c r="E23" s="328"/>
      <c r="F23" s="328"/>
      <c r="G23" s="328"/>
      <c r="H23" s="328"/>
      <c r="I23" s="328"/>
      <c r="J23" s="413"/>
      <c r="K23" s="414"/>
      <c r="L23" s="414"/>
      <c r="M23" s="415"/>
      <c r="N23" s="328"/>
      <c r="O23" s="328"/>
      <c r="P23" s="321"/>
      <c r="Q23" s="321"/>
      <c r="R23" s="321"/>
      <c r="S23" s="321"/>
      <c r="T23" s="419"/>
      <c r="U23" s="419"/>
      <c r="V23" s="419"/>
      <c r="W23" s="328"/>
      <c r="X23" s="328"/>
      <c r="Y23" s="328"/>
      <c r="Z23" s="328"/>
      <c r="AA23" s="331"/>
      <c r="AB23" s="419"/>
      <c r="AC23" s="321"/>
      <c r="AD23" s="321"/>
      <c r="AE23" s="321"/>
      <c r="AF23" s="321"/>
      <c r="AG23" s="321"/>
      <c r="AH23" s="325"/>
      <c r="AI23" s="325"/>
      <c r="AJ23" s="369"/>
    </row>
    <row r="24" spans="1:36" ht="64.900000000000006" customHeight="1" x14ac:dyDescent="0.35">
      <c r="A24" s="1"/>
      <c r="B24" s="329"/>
      <c r="C24" s="329"/>
      <c r="D24" s="329"/>
      <c r="E24" s="329"/>
      <c r="F24" s="329"/>
      <c r="G24" s="329"/>
      <c r="H24" s="329"/>
      <c r="I24" s="329"/>
      <c r="J24" s="416"/>
      <c r="K24" s="417"/>
      <c r="L24" s="417"/>
      <c r="M24" s="418"/>
      <c r="N24" s="329"/>
      <c r="O24" s="329"/>
      <c r="P24" s="322"/>
      <c r="Q24" s="322"/>
      <c r="R24" s="322"/>
      <c r="S24" s="322"/>
      <c r="T24" s="420"/>
      <c r="U24" s="420"/>
      <c r="V24" s="420"/>
      <c r="W24" s="329"/>
      <c r="X24" s="329"/>
      <c r="Y24" s="329"/>
      <c r="Z24" s="329"/>
      <c r="AA24" s="332"/>
      <c r="AB24" s="420"/>
      <c r="AC24" s="322"/>
      <c r="AD24" s="322"/>
      <c r="AE24" s="322"/>
      <c r="AF24" s="322"/>
      <c r="AG24" s="322"/>
      <c r="AH24" s="326"/>
      <c r="AI24" s="326"/>
      <c r="AJ24" s="370"/>
    </row>
    <row r="25" spans="1:36" ht="14.5" customHeight="1" x14ac:dyDescent="0.35">
      <c r="A25" s="1"/>
      <c r="B25" s="327" t="s">
        <v>282</v>
      </c>
      <c r="C25" s="327" t="s">
        <v>283</v>
      </c>
      <c r="D25" s="327" t="s">
        <v>539</v>
      </c>
      <c r="E25" s="327" t="s">
        <v>540</v>
      </c>
      <c r="F25" s="327" t="s">
        <v>283</v>
      </c>
      <c r="G25" s="327" t="s">
        <v>259</v>
      </c>
      <c r="H25" s="327" t="s">
        <v>89</v>
      </c>
      <c r="I25" s="327" t="s">
        <v>542</v>
      </c>
      <c r="J25" s="410" t="s">
        <v>238</v>
      </c>
      <c r="K25" s="411"/>
      <c r="L25" s="411"/>
      <c r="M25" s="412"/>
      <c r="N25" s="327" t="s">
        <v>93</v>
      </c>
      <c r="O25" s="327" t="s">
        <v>128</v>
      </c>
      <c r="P25" s="320"/>
      <c r="Q25" s="320"/>
      <c r="R25" s="320"/>
      <c r="S25" s="320" t="s">
        <v>238</v>
      </c>
      <c r="T25" s="333" t="s">
        <v>238</v>
      </c>
      <c r="U25" s="333" t="s">
        <v>238</v>
      </c>
      <c r="V25" s="333" t="s">
        <v>238</v>
      </c>
      <c r="W25" s="327" t="s">
        <v>238</v>
      </c>
      <c r="X25" s="327" t="s">
        <v>238</v>
      </c>
      <c r="Y25" s="327" t="s">
        <v>238</v>
      </c>
      <c r="Z25" s="327" t="s">
        <v>238</v>
      </c>
      <c r="AA25" s="330" t="s">
        <v>238</v>
      </c>
      <c r="AB25" s="333" t="s">
        <v>238</v>
      </c>
      <c r="AC25" s="320" t="s">
        <v>238</v>
      </c>
      <c r="AD25" s="320" t="s">
        <v>238</v>
      </c>
      <c r="AE25" s="320" t="s">
        <v>238</v>
      </c>
      <c r="AF25" s="320" t="s">
        <v>238</v>
      </c>
      <c r="AG25" s="320" t="s">
        <v>238</v>
      </c>
      <c r="AH25" s="324" t="s">
        <v>238</v>
      </c>
      <c r="AI25" s="324" t="s">
        <v>238</v>
      </c>
      <c r="AJ25" s="391" t="s">
        <v>238</v>
      </c>
    </row>
    <row r="26" spans="1:36" x14ac:dyDescent="0.35">
      <c r="A26" s="1"/>
      <c r="B26" s="328"/>
      <c r="C26" s="328"/>
      <c r="D26" s="328"/>
      <c r="E26" s="328"/>
      <c r="F26" s="328"/>
      <c r="G26" s="328"/>
      <c r="H26" s="328"/>
      <c r="I26" s="328"/>
      <c r="J26" s="413"/>
      <c r="K26" s="414"/>
      <c r="L26" s="414"/>
      <c r="M26" s="415"/>
      <c r="N26" s="328"/>
      <c r="O26" s="328"/>
      <c r="P26" s="321"/>
      <c r="Q26" s="321"/>
      <c r="R26" s="321"/>
      <c r="S26" s="321"/>
      <c r="T26" s="328"/>
      <c r="U26" s="328"/>
      <c r="V26" s="328"/>
      <c r="W26" s="328"/>
      <c r="X26" s="328"/>
      <c r="Y26" s="328"/>
      <c r="Z26" s="328"/>
      <c r="AA26" s="331"/>
      <c r="AB26" s="328"/>
      <c r="AC26" s="321"/>
      <c r="AD26" s="321"/>
      <c r="AE26" s="321"/>
      <c r="AF26" s="321"/>
      <c r="AG26" s="321"/>
      <c r="AH26" s="325"/>
      <c r="AI26" s="325"/>
      <c r="AJ26" s="369"/>
    </row>
    <row r="27" spans="1:36" ht="36" customHeight="1" x14ac:dyDescent="0.35">
      <c r="A27" s="1"/>
      <c r="B27" s="329"/>
      <c r="C27" s="329"/>
      <c r="D27" s="329"/>
      <c r="E27" s="329"/>
      <c r="F27" s="329"/>
      <c r="G27" s="329"/>
      <c r="H27" s="329"/>
      <c r="I27" s="329"/>
      <c r="J27" s="416"/>
      <c r="K27" s="417"/>
      <c r="L27" s="417"/>
      <c r="M27" s="418"/>
      <c r="N27" s="329"/>
      <c r="O27" s="329"/>
      <c r="P27" s="322"/>
      <c r="Q27" s="322"/>
      <c r="R27" s="322"/>
      <c r="S27" s="322"/>
      <c r="T27" s="329"/>
      <c r="U27" s="329"/>
      <c r="V27" s="329"/>
      <c r="W27" s="329"/>
      <c r="X27" s="329"/>
      <c r="Y27" s="329"/>
      <c r="Z27" s="329"/>
      <c r="AA27" s="332"/>
      <c r="AB27" s="329"/>
      <c r="AC27" s="322"/>
      <c r="AD27" s="322"/>
      <c r="AE27" s="322"/>
      <c r="AF27" s="322"/>
      <c r="AG27" s="322"/>
      <c r="AH27" s="326"/>
      <c r="AI27" s="326"/>
      <c r="AJ27" s="370"/>
    </row>
    <row r="28" spans="1:36" ht="70.150000000000006" customHeight="1" x14ac:dyDescent="0.35">
      <c r="A28" s="1"/>
      <c r="B28" s="338" t="s">
        <v>286</v>
      </c>
      <c r="C28" s="327" t="s">
        <v>287</v>
      </c>
      <c r="D28" s="327" t="s">
        <v>539</v>
      </c>
      <c r="E28" s="327" t="s">
        <v>540</v>
      </c>
      <c r="F28" s="327" t="s">
        <v>287</v>
      </c>
      <c r="G28" s="327" t="s">
        <v>259</v>
      </c>
      <c r="H28" s="327" t="s">
        <v>89</v>
      </c>
      <c r="I28" s="327" t="s">
        <v>542</v>
      </c>
      <c r="J28" s="237" t="s">
        <v>260</v>
      </c>
      <c r="K28" s="236" t="s">
        <v>261</v>
      </c>
      <c r="L28" s="236" t="s">
        <v>262</v>
      </c>
      <c r="M28" s="238">
        <v>295069.87</v>
      </c>
      <c r="N28" s="327" t="s">
        <v>93</v>
      </c>
      <c r="O28" s="327" t="s">
        <v>126</v>
      </c>
      <c r="P28" s="320" t="s">
        <v>236</v>
      </c>
      <c r="Q28" s="320" t="s">
        <v>96</v>
      </c>
      <c r="R28" s="334" t="s">
        <v>97</v>
      </c>
      <c r="S28" s="320" t="s">
        <v>237</v>
      </c>
      <c r="T28" s="333">
        <v>272616.05</v>
      </c>
      <c r="U28" s="333">
        <v>272616.05</v>
      </c>
      <c r="V28" s="333">
        <v>272616.05</v>
      </c>
      <c r="W28" s="327" t="s">
        <v>238</v>
      </c>
      <c r="X28" s="327" t="s">
        <v>238</v>
      </c>
      <c r="Y28" s="327" t="s">
        <v>238</v>
      </c>
      <c r="Z28" s="327" t="s">
        <v>238</v>
      </c>
      <c r="AA28" s="330" t="s">
        <v>238</v>
      </c>
      <c r="AB28" s="333">
        <v>48108.71</v>
      </c>
      <c r="AC28" s="320" t="s">
        <v>239</v>
      </c>
      <c r="AD28" s="320" t="s">
        <v>238</v>
      </c>
      <c r="AE28" s="320" t="s">
        <v>238</v>
      </c>
      <c r="AF28" s="320">
        <v>272616.05</v>
      </c>
      <c r="AG28" s="320" t="s">
        <v>238</v>
      </c>
      <c r="AH28" s="324" t="s">
        <v>273</v>
      </c>
      <c r="AI28" s="324" t="s">
        <v>274</v>
      </c>
      <c r="AJ28" s="391"/>
    </row>
    <row r="29" spans="1:36" ht="46" x14ac:dyDescent="0.35">
      <c r="A29" s="1"/>
      <c r="B29" s="339"/>
      <c r="C29" s="328"/>
      <c r="D29" s="328"/>
      <c r="E29" s="328"/>
      <c r="F29" s="328"/>
      <c r="G29" s="328"/>
      <c r="H29" s="328"/>
      <c r="I29" s="328"/>
      <c r="J29" s="240" t="s">
        <v>265</v>
      </c>
      <c r="K29" s="237" t="s">
        <v>266</v>
      </c>
      <c r="L29" s="237" t="s">
        <v>267</v>
      </c>
      <c r="M29" s="241">
        <v>505.6</v>
      </c>
      <c r="N29" s="328"/>
      <c r="O29" s="328"/>
      <c r="P29" s="321"/>
      <c r="Q29" s="321"/>
      <c r="R29" s="335"/>
      <c r="S29" s="321"/>
      <c r="T29" s="328"/>
      <c r="U29" s="328"/>
      <c r="V29" s="328"/>
      <c r="W29" s="328"/>
      <c r="X29" s="328"/>
      <c r="Y29" s="328"/>
      <c r="Z29" s="328"/>
      <c r="AA29" s="331"/>
      <c r="AB29" s="328"/>
      <c r="AC29" s="321"/>
      <c r="AD29" s="321"/>
      <c r="AE29" s="321"/>
      <c r="AF29" s="321"/>
      <c r="AG29" s="321"/>
      <c r="AH29" s="325"/>
      <c r="AI29" s="325"/>
      <c r="AJ29" s="369"/>
    </row>
    <row r="30" spans="1:36" ht="103.9" customHeight="1" x14ac:dyDescent="0.35">
      <c r="A30" s="1"/>
      <c r="B30" s="340"/>
      <c r="C30" s="329"/>
      <c r="D30" s="329"/>
      <c r="E30" s="329"/>
      <c r="F30" s="329"/>
      <c r="G30" s="329"/>
      <c r="H30" s="329"/>
      <c r="I30" s="329"/>
      <c r="J30" s="236" t="s">
        <v>268</v>
      </c>
      <c r="K30" s="239" t="s">
        <v>269</v>
      </c>
      <c r="L30" s="239" t="s">
        <v>179</v>
      </c>
      <c r="M30" s="237">
        <v>1</v>
      </c>
      <c r="N30" s="329"/>
      <c r="O30" s="329"/>
      <c r="P30" s="322"/>
      <c r="Q30" s="322"/>
      <c r="R30" s="336"/>
      <c r="S30" s="322"/>
      <c r="T30" s="329"/>
      <c r="U30" s="329"/>
      <c r="V30" s="329"/>
      <c r="W30" s="329"/>
      <c r="X30" s="329"/>
      <c r="Y30" s="329"/>
      <c r="Z30" s="329"/>
      <c r="AA30" s="332"/>
      <c r="AB30" s="329"/>
      <c r="AC30" s="322"/>
      <c r="AD30" s="322"/>
      <c r="AE30" s="322"/>
      <c r="AF30" s="322"/>
      <c r="AG30" s="322"/>
      <c r="AH30" s="326"/>
      <c r="AI30" s="326"/>
      <c r="AJ30" s="370"/>
    </row>
    <row r="31" spans="1:36" ht="80.5" customHeight="1" x14ac:dyDescent="0.35">
      <c r="A31" s="1"/>
      <c r="B31" s="338" t="s">
        <v>288</v>
      </c>
      <c r="C31" s="327" t="s">
        <v>289</v>
      </c>
      <c r="D31" s="327" t="s">
        <v>539</v>
      </c>
      <c r="E31" s="327" t="s">
        <v>540</v>
      </c>
      <c r="F31" s="327" t="s">
        <v>289</v>
      </c>
      <c r="G31" s="327" t="s">
        <v>259</v>
      </c>
      <c r="H31" s="327" t="s">
        <v>89</v>
      </c>
      <c r="I31" s="327" t="s">
        <v>542</v>
      </c>
      <c r="J31" s="237" t="s">
        <v>260</v>
      </c>
      <c r="K31" s="236" t="s">
        <v>261</v>
      </c>
      <c r="L31" s="236" t="s">
        <v>262</v>
      </c>
      <c r="M31" s="238">
        <v>1649024.29</v>
      </c>
      <c r="N31" s="327" t="s">
        <v>290</v>
      </c>
      <c r="O31" s="327" t="s">
        <v>544</v>
      </c>
      <c r="P31" s="320" t="s">
        <v>236</v>
      </c>
      <c r="Q31" s="320" t="s">
        <v>96</v>
      </c>
      <c r="R31" s="321" t="s">
        <v>97</v>
      </c>
      <c r="S31" s="320" t="s">
        <v>237</v>
      </c>
      <c r="T31" s="333">
        <v>1504037.59</v>
      </c>
      <c r="U31" s="333">
        <v>1504037.59</v>
      </c>
      <c r="V31" s="333">
        <v>1504037.59</v>
      </c>
      <c r="W31" s="327" t="s">
        <v>238</v>
      </c>
      <c r="X31" s="327" t="s">
        <v>238</v>
      </c>
      <c r="Y31" s="327" t="s">
        <v>238</v>
      </c>
      <c r="Z31" s="327" t="s">
        <v>238</v>
      </c>
      <c r="AA31" s="330" t="s">
        <v>238</v>
      </c>
      <c r="AB31" s="333">
        <v>265418.40000000002</v>
      </c>
      <c r="AC31" s="320" t="s">
        <v>239</v>
      </c>
      <c r="AD31" s="320" t="s">
        <v>238</v>
      </c>
      <c r="AE31" s="320" t="s">
        <v>238</v>
      </c>
      <c r="AF31" s="320">
        <v>1504037.59</v>
      </c>
      <c r="AG31" s="320" t="s">
        <v>238</v>
      </c>
      <c r="AH31" s="324" t="s">
        <v>273</v>
      </c>
      <c r="AI31" s="324" t="s">
        <v>274</v>
      </c>
      <c r="AJ31" s="391"/>
    </row>
    <row r="32" spans="1:36" ht="60.65" customHeight="1" x14ac:dyDescent="0.35">
      <c r="A32" s="1"/>
      <c r="B32" s="339"/>
      <c r="C32" s="328"/>
      <c r="D32" s="328"/>
      <c r="E32" s="328"/>
      <c r="F32" s="328"/>
      <c r="G32" s="328"/>
      <c r="H32" s="328"/>
      <c r="I32" s="328"/>
      <c r="J32" s="240" t="s">
        <v>265</v>
      </c>
      <c r="K32" s="237" t="s">
        <v>266</v>
      </c>
      <c r="L32" s="237" t="s">
        <v>267</v>
      </c>
      <c r="M32" s="241">
        <v>451.01</v>
      </c>
      <c r="N32" s="328"/>
      <c r="O32" s="328"/>
      <c r="P32" s="321"/>
      <c r="Q32" s="321"/>
      <c r="R32" s="321"/>
      <c r="S32" s="321"/>
      <c r="T32" s="328"/>
      <c r="U32" s="328"/>
      <c r="V32" s="328"/>
      <c r="W32" s="328"/>
      <c r="X32" s="328"/>
      <c r="Y32" s="328"/>
      <c r="Z32" s="328"/>
      <c r="AA32" s="331"/>
      <c r="AB32" s="328"/>
      <c r="AC32" s="321"/>
      <c r="AD32" s="321"/>
      <c r="AE32" s="321"/>
      <c r="AF32" s="321"/>
      <c r="AG32" s="321"/>
      <c r="AH32" s="325"/>
      <c r="AI32" s="325"/>
      <c r="AJ32" s="369"/>
    </row>
    <row r="33" spans="1:36" ht="80.5" x14ac:dyDescent="0.35">
      <c r="A33" s="1"/>
      <c r="B33" s="340"/>
      <c r="C33" s="329"/>
      <c r="D33" s="329"/>
      <c r="E33" s="329"/>
      <c r="F33" s="329"/>
      <c r="G33" s="329"/>
      <c r="H33" s="329"/>
      <c r="I33" s="329"/>
      <c r="J33" s="236" t="s">
        <v>268</v>
      </c>
      <c r="K33" s="239" t="s">
        <v>269</v>
      </c>
      <c r="L33" s="239" t="s">
        <v>179</v>
      </c>
      <c r="M33" s="237">
        <v>1</v>
      </c>
      <c r="N33" s="329"/>
      <c r="O33" s="329"/>
      <c r="P33" s="322"/>
      <c r="Q33" s="322"/>
      <c r="R33" s="322"/>
      <c r="S33" s="322"/>
      <c r="T33" s="329"/>
      <c r="U33" s="329"/>
      <c r="V33" s="329"/>
      <c r="W33" s="329"/>
      <c r="X33" s="329"/>
      <c r="Y33" s="329"/>
      <c r="Z33" s="329"/>
      <c r="AA33" s="332"/>
      <c r="AB33" s="329"/>
      <c r="AC33" s="322"/>
      <c r="AD33" s="322"/>
      <c r="AE33" s="322"/>
      <c r="AF33" s="322"/>
      <c r="AG33" s="322"/>
      <c r="AH33" s="326"/>
      <c r="AI33" s="326"/>
      <c r="AJ33" s="370"/>
    </row>
    <row r="34" spans="1:36" ht="78" customHeight="1" x14ac:dyDescent="0.35">
      <c r="A34" s="1"/>
      <c r="B34" s="338" t="s">
        <v>291</v>
      </c>
      <c r="C34" s="327" t="s">
        <v>292</v>
      </c>
      <c r="D34" s="327" t="s">
        <v>539</v>
      </c>
      <c r="E34" s="327" t="s">
        <v>540</v>
      </c>
      <c r="F34" s="327" t="s">
        <v>292</v>
      </c>
      <c r="G34" s="327" t="s">
        <v>259</v>
      </c>
      <c r="H34" s="327" t="s">
        <v>89</v>
      </c>
      <c r="I34" s="327" t="s">
        <v>542</v>
      </c>
      <c r="J34" s="237" t="s">
        <v>260</v>
      </c>
      <c r="K34" s="236" t="s">
        <v>261</v>
      </c>
      <c r="L34" s="236" t="s">
        <v>262</v>
      </c>
      <c r="M34" s="238">
        <v>749000</v>
      </c>
      <c r="N34" s="327" t="s">
        <v>290</v>
      </c>
      <c r="O34" s="327" t="s">
        <v>544</v>
      </c>
      <c r="P34" s="320" t="s">
        <v>236</v>
      </c>
      <c r="Q34" s="320" t="s">
        <v>96</v>
      </c>
      <c r="R34" s="334" t="s">
        <v>97</v>
      </c>
      <c r="S34" s="320" t="s">
        <v>237</v>
      </c>
      <c r="T34" s="333">
        <v>686672.5</v>
      </c>
      <c r="U34" s="333">
        <v>686672.5</v>
      </c>
      <c r="V34" s="333">
        <v>686672.5</v>
      </c>
      <c r="W34" s="327" t="s">
        <v>238</v>
      </c>
      <c r="X34" s="327" t="s">
        <v>238</v>
      </c>
      <c r="Y34" s="327" t="s">
        <v>238</v>
      </c>
      <c r="Z34" s="327" t="s">
        <v>238</v>
      </c>
      <c r="AA34" s="330" t="s">
        <v>238</v>
      </c>
      <c r="AB34" s="333">
        <v>121177.5</v>
      </c>
      <c r="AC34" s="320" t="s">
        <v>239</v>
      </c>
      <c r="AD34" s="320" t="s">
        <v>238</v>
      </c>
      <c r="AE34" s="320" t="s">
        <v>238</v>
      </c>
      <c r="AF34" s="407">
        <v>686672.5</v>
      </c>
      <c r="AG34" s="320" t="s">
        <v>238</v>
      </c>
      <c r="AH34" s="324" t="s">
        <v>273</v>
      </c>
      <c r="AI34" s="324" t="s">
        <v>274</v>
      </c>
      <c r="AJ34" s="391"/>
    </row>
    <row r="35" spans="1:36" ht="61.9" customHeight="1" x14ac:dyDescent="0.35">
      <c r="A35" s="1"/>
      <c r="B35" s="339"/>
      <c r="C35" s="328"/>
      <c r="D35" s="328"/>
      <c r="E35" s="328"/>
      <c r="F35" s="328"/>
      <c r="G35" s="328"/>
      <c r="H35" s="328"/>
      <c r="I35" s="328"/>
      <c r="J35" s="240" t="s">
        <v>265</v>
      </c>
      <c r="K35" s="237" t="s">
        <v>266</v>
      </c>
      <c r="L35" s="237" t="s">
        <v>267</v>
      </c>
      <c r="M35" s="243">
        <v>380</v>
      </c>
      <c r="N35" s="328"/>
      <c r="O35" s="328"/>
      <c r="P35" s="321"/>
      <c r="Q35" s="321"/>
      <c r="R35" s="335"/>
      <c r="S35" s="321"/>
      <c r="T35" s="328"/>
      <c r="U35" s="328"/>
      <c r="V35" s="328"/>
      <c r="W35" s="328"/>
      <c r="X35" s="328"/>
      <c r="Y35" s="328"/>
      <c r="Z35" s="328"/>
      <c r="AA35" s="331"/>
      <c r="AB35" s="328"/>
      <c r="AC35" s="321"/>
      <c r="AD35" s="321"/>
      <c r="AE35" s="321"/>
      <c r="AF35" s="408"/>
      <c r="AG35" s="321"/>
      <c r="AH35" s="325"/>
      <c r="AI35" s="325"/>
      <c r="AJ35" s="369"/>
    </row>
    <row r="36" spans="1:36" ht="110.5" customHeight="1" x14ac:dyDescent="0.35">
      <c r="A36" s="1"/>
      <c r="B36" s="340"/>
      <c r="C36" s="329"/>
      <c r="D36" s="329"/>
      <c r="E36" s="329"/>
      <c r="F36" s="329"/>
      <c r="G36" s="329"/>
      <c r="H36" s="329"/>
      <c r="I36" s="329"/>
      <c r="J36" s="237" t="s">
        <v>268</v>
      </c>
      <c r="K36" s="242" t="s">
        <v>269</v>
      </c>
      <c r="L36" s="242" t="s">
        <v>179</v>
      </c>
      <c r="M36" s="237">
        <v>1</v>
      </c>
      <c r="N36" s="329"/>
      <c r="O36" s="329"/>
      <c r="P36" s="322"/>
      <c r="Q36" s="322"/>
      <c r="R36" s="336"/>
      <c r="S36" s="322"/>
      <c r="T36" s="329"/>
      <c r="U36" s="329"/>
      <c r="V36" s="329"/>
      <c r="W36" s="329"/>
      <c r="X36" s="329"/>
      <c r="Y36" s="329"/>
      <c r="Z36" s="329"/>
      <c r="AA36" s="332"/>
      <c r="AB36" s="329"/>
      <c r="AC36" s="322"/>
      <c r="AD36" s="322"/>
      <c r="AE36" s="322"/>
      <c r="AF36" s="409"/>
      <c r="AG36" s="322"/>
      <c r="AH36" s="326"/>
      <c r="AI36" s="326"/>
      <c r="AJ36" s="370"/>
    </row>
    <row r="37" spans="1:36" ht="82.9" customHeight="1" x14ac:dyDescent="0.35">
      <c r="A37" s="1"/>
      <c r="B37" s="406" t="s">
        <v>293</v>
      </c>
      <c r="C37" s="371" t="s">
        <v>294</v>
      </c>
      <c r="D37" s="371" t="s">
        <v>295</v>
      </c>
      <c r="E37" s="371" t="s">
        <v>296</v>
      </c>
      <c r="F37" s="371" t="s">
        <v>294</v>
      </c>
      <c r="G37" s="371" t="s">
        <v>297</v>
      </c>
      <c r="H37" s="371" t="s">
        <v>89</v>
      </c>
      <c r="I37" s="371" t="s">
        <v>89</v>
      </c>
      <c r="J37" s="179" t="s">
        <v>298</v>
      </c>
      <c r="K37" s="179" t="s">
        <v>299</v>
      </c>
      <c r="L37" s="179" t="s">
        <v>145</v>
      </c>
      <c r="M37" s="181">
        <v>7217</v>
      </c>
      <c r="N37" s="358" t="s">
        <v>290</v>
      </c>
      <c r="O37" s="358" t="s">
        <v>300</v>
      </c>
      <c r="P37" s="365" t="s">
        <v>236</v>
      </c>
      <c r="Q37" s="365" t="s">
        <v>96</v>
      </c>
      <c r="R37" s="365" t="s">
        <v>97</v>
      </c>
      <c r="S37" s="365" t="s">
        <v>237</v>
      </c>
      <c r="T37" s="364">
        <v>662062.5</v>
      </c>
      <c r="U37" s="364">
        <v>662062.5</v>
      </c>
      <c r="V37" s="364">
        <v>662062.5</v>
      </c>
      <c r="W37" s="358" t="s">
        <v>238</v>
      </c>
      <c r="X37" s="358" t="s">
        <v>238</v>
      </c>
      <c r="Y37" s="358" t="s">
        <v>238</v>
      </c>
      <c r="Z37" s="358" t="s">
        <v>238</v>
      </c>
      <c r="AA37" s="361" t="s">
        <v>238</v>
      </c>
      <c r="AB37" s="364">
        <v>662062.5</v>
      </c>
      <c r="AC37" s="365" t="s">
        <v>239</v>
      </c>
      <c r="AD37" s="365" t="s">
        <v>238</v>
      </c>
      <c r="AE37" s="365" t="s">
        <v>238</v>
      </c>
      <c r="AF37" s="372">
        <v>662062.5</v>
      </c>
      <c r="AG37" s="365" t="s">
        <v>238</v>
      </c>
      <c r="AH37" s="404" t="s">
        <v>278</v>
      </c>
      <c r="AI37" s="404" t="s">
        <v>301</v>
      </c>
      <c r="AJ37" s="391"/>
    </row>
    <row r="38" spans="1:36" ht="84" customHeight="1" x14ac:dyDescent="0.35">
      <c r="A38" s="1"/>
      <c r="B38" s="406"/>
      <c r="C38" s="371"/>
      <c r="D38" s="371"/>
      <c r="E38" s="371"/>
      <c r="F38" s="371"/>
      <c r="G38" s="371"/>
      <c r="H38" s="371"/>
      <c r="I38" s="371"/>
      <c r="J38" s="179" t="s">
        <v>302</v>
      </c>
      <c r="K38" s="179" t="s">
        <v>303</v>
      </c>
      <c r="L38" s="179" t="s">
        <v>304</v>
      </c>
      <c r="M38" s="181">
        <v>6000</v>
      </c>
      <c r="N38" s="360"/>
      <c r="O38" s="360"/>
      <c r="P38" s="367"/>
      <c r="Q38" s="367"/>
      <c r="R38" s="367"/>
      <c r="S38" s="367"/>
      <c r="T38" s="360"/>
      <c r="U38" s="360"/>
      <c r="V38" s="360"/>
      <c r="W38" s="360"/>
      <c r="X38" s="360"/>
      <c r="Y38" s="360"/>
      <c r="Z38" s="360"/>
      <c r="AA38" s="363"/>
      <c r="AB38" s="360"/>
      <c r="AC38" s="367"/>
      <c r="AD38" s="367"/>
      <c r="AE38" s="367"/>
      <c r="AF38" s="367"/>
      <c r="AG38" s="367"/>
      <c r="AH38" s="405"/>
      <c r="AI38" s="405"/>
      <c r="AJ38" s="370"/>
    </row>
    <row r="39" spans="1:36" ht="103.15" customHeight="1" x14ac:dyDescent="0.35">
      <c r="A39" s="1"/>
      <c r="B39" s="392" t="s">
        <v>305</v>
      </c>
      <c r="C39" s="371" t="s">
        <v>306</v>
      </c>
      <c r="D39" s="371" t="s">
        <v>295</v>
      </c>
      <c r="E39" s="371" t="s">
        <v>296</v>
      </c>
      <c r="F39" s="371" t="s">
        <v>306</v>
      </c>
      <c r="G39" s="371" t="s">
        <v>297</v>
      </c>
      <c r="H39" s="371" t="s">
        <v>89</v>
      </c>
      <c r="I39" s="371" t="s">
        <v>89</v>
      </c>
      <c r="J39" s="395" t="s">
        <v>238</v>
      </c>
      <c r="K39" s="396"/>
      <c r="L39" s="396"/>
      <c r="M39" s="397"/>
      <c r="N39" s="358" t="s">
        <v>238</v>
      </c>
      <c r="O39" s="358" t="s">
        <v>238</v>
      </c>
      <c r="P39" s="365" t="s">
        <v>238</v>
      </c>
      <c r="Q39" s="365" t="s">
        <v>238</v>
      </c>
      <c r="R39" s="365" t="s">
        <v>238</v>
      </c>
      <c r="S39" s="365" t="s">
        <v>238</v>
      </c>
      <c r="T39" s="376" t="s">
        <v>238</v>
      </c>
      <c r="U39" s="364" t="s">
        <v>238</v>
      </c>
      <c r="V39" s="364" t="s">
        <v>238</v>
      </c>
      <c r="W39" s="358" t="s">
        <v>238</v>
      </c>
      <c r="X39" s="358" t="s">
        <v>238</v>
      </c>
      <c r="Y39" s="358" t="s">
        <v>238</v>
      </c>
      <c r="Z39" s="358" t="s">
        <v>238</v>
      </c>
      <c r="AA39" s="386" t="s">
        <v>238</v>
      </c>
      <c r="AB39" s="364" t="s">
        <v>238</v>
      </c>
      <c r="AC39" s="365" t="s">
        <v>238</v>
      </c>
      <c r="AD39" s="365" t="s">
        <v>238</v>
      </c>
      <c r="AE39" s="365" t="s">
        <v>238</v>
      </c>
      <c r="AF39" s="372" t="s">
        <v>238</v>
      </c>
      <c r="AG39" s="365" t="s">
        <v>238</v>
      </c>
      <c r="AH39" s="381" t="s">
        <v>208</v>
      </c>
      <c r="AI39" s="381" t="s">
        <v>284</v>
      </c>
      <c r="AJ39" s="368">
        <v>45426</v>
      </c>
    </row>
    <row r="40" spans="1:36" ht="4.1500000000000004" hidden="1" customHeight="1" x14ac:dyDescent="0.35">
      <c r="A40" s="1"/>
      <c r="B40" s="393"/>
      <c r="C40" s="371"/>
      <c r="D40" s="371"/>
      <c r="E40" s="371"/>
      <c r="F40" s="371"/>
      <c r="G40" s="371"/>
      <c r="H40" s="371"/>
      <c r="I40" s="371"/>
      <c r="J40" s="398"/>
      <c r="K40" s="399"/>
      <c r="L40" s="399"/>
      <c r="M40" s="400"/>
      <c r="N40" s="359"/>
      <c r="O40" s="359"/>
      <c r="P40" s="366"/>
      <c r="Q40" s="366"/>
      <c r="R40" s="366"/>
      <c r="S40" s="366"/>
      <c r="T40" s="389"/>
      <c r="U40" s="359"/>
      <c r="V40" s="359"/>
      <c r="W40" s="359"/>
      <c r="X40" s="359"/>
      <c r="Y40" s="359"/>
      <c r="Z40" s="359"/>
      <c r="AA40" s="387"/>
      <c r="AB40" s="359"/>
      <c r="AC40" s="366"/>
      <c r="AD40" s="366"/>
      <c r="AE40" s="366"/>
      <c r="AF40" s="366"/>
      <c r="AG40" s="366"/>
      <c r="AH40" s="382"/>
      <c r="AI40" s="382"/>
      <c r="AJ40" s="384"/>
    </row>
    <row r="41" spans="1:36" ht="22.15" hidden="1" customHeight="1" x14ac:dyDescent="0.35">
      <c r="A41" s="1"/>
      <c r="B41" s="393"/>
      <c r="C41" s="371"/>
      <c r="D41" s="371"/>
      <c r="E41" s="371"/>
      <c r="F41" s="371"/>
      <c r="G41" s="371"/>
      <c r="H41" s="371"/>
      <c r="I41" s="371"/>
      <c r="J41" s="398"/>
      <c r="K41" s="399"/>
      <c r="L41" s="399"/>
      <c r="M41" s="400"/>
      <c r="N41" s="359"/>
      <c r="O41" s="359"/>
      <c r="P41" s="366"/>
      <c r="Q41" s="366"/>
      <c r="R41" s="366"/>
      <c r="S41" s="366"/>
      <c r="T41" s="389"/>
      <c r="U41" s="359"/>
      <c r="V41" s="359"/>
      <c r="W41" s="359"/>
      <c r="X41" s="359"/>
      <c r="Y41" s="359"/>
      <c r="Z41" s="359"/>
      <c r="AA41" s="387"/>
      <c r="AB41" s="359"/>
      <c r="AC41" s="366"/>
      <c r="AD41" s="366"/>
      <c r="AE41" s="366"/>
      <c r="AF41" s="366"/>
      <c r="AG41" s="366"/>
      <c r="AH41" s="382"/>
      <c r="AI41" s="382"/>
      <c r="AJ41" s="384"/>
    </row>
    <row r="42" spans="1:36" ht="110.5" hidden="1" customHeight="1" x14ac:dyDescent="0.35">
      <c r="A42" s="1"/>
      <c r="B42" s="393"/>
      <c r="C42" s="371"/>
      <c r="D42" s="371"/>
      <c r="E42" s="371"/>
      <c r="F42" s="371"/>
      <c r="G42" s="371"/>
      <c r="H42" s="371"/>
      <c r="I42" s="371"/>
      <c r="J42" s="401"/>
      <c r="K42" s="402"/>
      <c r="L42" s="402"/>
      <c r="M42" s="403"/>
      <c r="N42" s="360"/>
      <c r="O42" s="360"/>
      <c r="P42" s="367"/>
      <c r="Q42" s="367"/>
      <c r="R42" s="367"/>
      <c r="S42" s="367"/>
      <c r="T42" s="390"/>
      <c r="U42" s="360"/>
      <c r="V42" s="360"/>
      <c r="W42" s="360"/>
      <c r="X42" s="360"/>
      <c r="Y42" s="360"/>
      <c r="Z42" s="360"/>
      <c r="AA42" s="388"/>
      <c r="AB42" s="360"/>
      <c r="AC42" s="367"/>
      <c r="AD42" s="367"/>
      <c r="AE42" s="367"/>
      <c r="AF42" s="367"/>
      <c r="AG42" s="367"/>
      <c r="AH42" s="382"/>
      <c r="AI42" s="382"/>
      <c r="AJ42" s="384"/>
    </row>
    <row r="43" spans="1:36" ht="85.9" customHeight="1" x14ac:dyDescent="0.35">
      <c r="A43" s="1"/>
      <c r="B43" s="393"/>
      <c r="C43" s="371" t="s">
        <v>314</v>
      </c>
      <c r="D43" s="371" t="s">
        <v>295</v>
      </c>
      <c r="E43" s="371" t="s">
        <v>315</v>
      </c>
      <c r="F43" s="371" t="s">
        <v>314</v>
      </c>
      <c r="G43" s="371" t="s">
        <v>297</v>
      </c>
      <c r="H43" s="371" t="s">
        <v>89</v>
      </c>
      <c r="I43" s="371" t="s">
        <v>89</v>
      </c>
      <c r="J43" s="179" t="s">
        <v>298</v>
      </c>
      <c r="K43" s="179" t="s">
        <v>299</v>
      </c>
      <c r="L43" s="179" t="s">
        <v>145</v>
      </c>
      <c r="M43" s="181">
        <v>18</v>
      </c>
      <c r="N43" s="358" t="s">
        <v>290</v>
      </c>
      <c r="O43" s="358" t="s">
        <v>316</v>
      </c>
      <c r="P43" s="365" t="s">
        <v>236</v>
      </c>
      <c r="Q43" s="365" t="s">
        <v>96</v>
      </c>
      <c r="R43" s="365" t="s">
        <v>97</v>
      </c>
      <c r="S43" s="365" t="s">
        <v>237</v>
      </c>
      <c r="T43" s="378">
        <v>436860.22</v>
      </c>
      <c r="U43" s="364">
        <v>436860.22</v>
      </c>
      <c r="V43" s="364">
        <v>436860.22</v>
      </c>
      <c r="W43" s="358" t="s">
        <v>238</v>
      </c>
      <c r="X43" s="358" t="s">
        <v>238</v>
      </c>
      <c r="Y43" s="358" t="s">
        <v>238</v>
      </c>
      <c r="Z43" s="358" t="s">
        <v>238</v>
      </c>
      <c r="AA43" s="361" t="s">
        <v>238</v>
      </c>
      <c r="AB43" s="364">
        <v>580640.22</v>
      </c>
      <c r="AC43" s="365" t="s">
        <v>239</v>
      </c>
      <c r="AD43" s="365" t="s">
        <v>238</v>
      </c>
      <c r="AE43" s="365" t="s">
        <v>238</v>
      </c>
      <c r="AF43" s="372">
        <v>436860.22</v>
      </c>
      <c r="AG43" s="365" t="s">
        <v>238</v>
      </c>
      <c r="AH43" s="382"/>
      <c r="AI43" s="382"/>
      <c r="AJ43" s="384"/>
    </row>
    <row r="44" spans="1:36" ht="97.9" customHeight="1" x14ac:dyDescent="0.35">
      <c r="A44" s="1"/>
      <c r="B44" s="393"/>
      <c r="C44" s="371"/>
      <c r="D44" s="371"/>
      <c r="E44" s="371"/>
      <c r="F44" s="371"/>
      <c r="G44" s="371"/>
      <c r="H44" s="371"/>
      <c r="I44" s="371"/>
      <c r="J44" s="179" t="s">
        <v>307</v>
      </c>
      <c r="K44" s="179" t="s">
        <v>308</v>
      </c>
      <c r="L44" s="179" t="s">
        <v>309</v>
      </c>
      <c r="M44" s="182">
        <v>0.61</v>
      </c>
      <c r="N44" s="359"/>
      <c r="O44" s="359"/>
      <c r="P44" s="366"/>
      <c r="Q44" s="366"/>
      <c r="R44" s="366"/>
      <c r="S44" s="366"/>
      <c r="T44" s="379"/>
      <c r="U44" s="359"/>
      <c r="V44" s="359"/>
      <c r="W44" s="359"/>
      <c r="X44" s="359"/>
      <c r="Y44" s="359"/>
      <c r="Z44" s="359"/>
      <c r="AA44" s="362"/>
      <c r="AB44" s="359"/>
      <c r="AC44" s="366"/>
      <c r="AD44" s="366"/>
      <c r="AE44" s="366"/>
      <c r="AF44" s="366"/>
      <c r="AG44" s="366"/>
      <c r="AH44" s="382"/>
      <c r="AI44" s="382"/>
      <c r="AJ44" s="384"/>
    </row>
    <row r="45" spans="1:36" ht="90.65" customHeight="1" x14ac:dyDescent="0.35">
      <c r="A45" s="1"/>
      <c r="B45" s="393"/>
      <c r="C45" s="371"/>
      <c r="D45" s="371"/>
      <c r="E45" s="371"/>
      <c r="F45" s="371"/>
      <c r="G45" s="371"/>
      <c r="H45" s="371"/>
      <c r="I45" s="371"/>
      <c r="J45" s="179" t="s">
        <v>310</v>
      </c>
      <c r="K45" s="182" t="s">
        <v>311</v>
      </c>
      <c r="L45" s="179" t="s">
        <v>145</v>
      </c>
      <c r="M45" s="181">
        <v>200</v>
      </c>
      <c r="N45" s="359"/>
      <c r="O45" s="359"/>
      <c r="P45" s="366"/>
      <c r="Q45" s="366"/>
      <c r="R45" s="366"/>
      <c r="S45" s="366"/>
      <c r="T45" s="379"/>
      <c r="U45" s="359"/>
      <c r="V45" s="359"/>
      <c r="W45" s="359"/>
      <c r="X45" s="359"/>
      <c r="Y45" s="359"/>
      <c r="Z45" s="359"/>
      <c r="AA45" s="362"/>
      <c r="AB45" s="359"/>
      <c r="AC45" s="366"/>
      <c r="AD45" s="366"/>
      <c r="AE45" s="366"/>
      <c r="AF45" s="366"/>
      <c r="AG45" s="366"/>
      <c r="AH45" s="382"/>
      <c r="AI45" s="382"/>
      <c r="AJ45" s="384"/>
    </row>
    <row r="46" spans="1:36" ht="81" customHeight="1" x14ac:dyDescent="0.35">
      <c r="A46" s="1"/>
      <c r="B46" s="393"/>
      <c r="C46" s="371"/>
      <c r="D46" s="371"/>
      <c r="E46" s="371"/>
      <c r="F46" s="371"/>
      <c r="G46" s="371"/>
      <c r="H46" s="371"/>
      <c r="I46" s="371"/>
      <c r="J46" s="179" t="s">
        <v>312</v>
      </c>
      <c r="K46" s="179" t="s">
        <v>313</v>
      </c>
      <c r="L46" s="179" t="s">
        <v>309</v>
      </c>
      <c r="M46" s="179">
        <v>1.72</v>
      </c>
      <c r="N46" s="359"/>
      <c r="O46" s="359"/>
      <c r="P46" s="366"/>
      <c r="Q46" s="366"/>
      <c r="R46" s="366"/>
      <c r="S46" s="366"/>
      <c r="T46" s="379"/>
      <c r="U46" s="359"/>
      <c r="V46" s="359"/>
      <c r="W46" s="359"/>
      <c r="X46" s="359"/>
      <c r="Y46" s="359"/>
      <c r="Z46" s="359"/>
      <c r="AA46" s="362"/>
      <c r="AB46" s="359"/>
      <c r="AC46" s="366"/>
      <c r="AD46" s="366"/>
      <c r="AE46" s="366"/>
      <c r="AF46" s="366"/>
      <c r="AG46" s="366"/>
      <c r="AH46" s="382"/>
      <c r="AI46" s="382"/>
      <c r="AJ46" s="384"/>
    </row>
    <row r="47" spans="1:36" ht="73.900000000000006" customHeight="1" x14ac:dyDescent="0.35">
      <c r="A47" s="1"/>
      <c r="B47" s="394"/>
      <c r="C47" s="371"/>
      <c r="D47" s="371"/>
      <c r="E47" s="371"/>
      <c r="F47" s="371"/>
      <c r="G47" s="371"/>
      <c r="H47" s="371"/>
      <c r="I47" s="371"/>
      <c r="J47" s="180" t="s">
        <v>317</v>
      </c>
      <c r="K47" s="179" t="s">
        <v>318</v>
      </c>
      <c r="L47" s="179" t="s">
        <v>319</v>
      </c>
      <c r="M47" s="181">
        <v>394</v>
      </c>
      <c r="N47" s="360"/>
      <c r="O47" s="360"/>
      <c r="P47" s="367"/>
      <c r="Q47" s="367"/>
      <c r="R47" s="367"/>
      <c r="S47" s="367"/>
      <c r="T47" s="380"/>
      <c r="U47" s="360"/>
      <c r="V47" s="360"/>
      <c r="W47" s="360"/>
      <c r="X47" s="360"/>
      <c r="Y47" s="360"/>
      <c r="Z47" s="360"/>
      <c r="AA47" s="363"/>
      <c r="AB47" s="360"/>
      <c r="AC47" s="367"/>
      <c r="AD47" s="367"/>
      <c r="AE47" s="367"/>
      <c r="AF47" s="367"/>
      <c r="AG47" s="367"/>
      <c r="AH47" s="383"/>
      <c r="AI47" s="383"/>
      <c r="AJ47" s="385"/>
    </row>
    <row r="48" spans="1:36" ht="82.15" customHeight="1" x14ac:dyDescent="0.35">
      <c r="A48" s="1"/>
      <c r="B48" s="377" t="s">
        <v>320</v>
      </c>
      <c r="C48" s="371" t="s">
        <v>321</v>
      </c>
      <c r="D48" s="371" t="s">
        <v>295</v>
      </c>
      <c r="E48" s="371" t="s">
        <v>315</v>
      </c>
      <c r="F48" s="371" t="s">
        <v>321</v>
      </c>
      <c r="G48" s="371" t="s">
        <v>297</v>
      </c>
      <c r="H48" s="371" t="s">
        <v>89</v>
      </c>
      <c r="I48" s="371" t="s">
        <v>89</v>
      </c>
      <c r="J48" s="179" t="s">
        <v>298</v>
      </c>
      <c r="K48" s="179" t="s">
        <v>299</v>
      </c>
      <c r="L48" s="179" t="s">
        <v>145</v>
      </c>
      <c r="M48" s="181">
        <v>22</v>
      </c>
      <c r="N48" s="358" t="s">
        <v>290</v>
      </c>
      <c r="O48" s="358" t="s">
        <v>322</v>
      </c>
      <c r="P48" s="365" t="s">
        <v>236</v>
      </c>
      <c r="Q48" s="365" t="s">
        <v>96</v>
      </c>
      <c r="R48" s="365" t="s">
        <v>97</v>
      </c>
      <c r="S48" s="365" t="s">
        <v>237</v>
      </c>
      <c r="T48" s="376">
        <f>U48+U50</f>
        <v>1745844.1</v>
      </c>
      <c r="U48" s="364">
        <v>61109.84</v>
      </c>
      <c r="V48" s="364">
        <v>61109.84</v>
      </c>
      <c r="W48" s="358" t="s">
        <v>238</v>
      </c>
      <c r="X48" s="358" t="s">
        <v>238</v>
      </c>
      <c r="Y48" s="358" t="s">
        <v>238</v>
      </c>
      <c r="Z48" s="358" t="s">
        <v>238</v>
      </c>
      <c r="AA48" s="361" t="s">
        <v>238</v>
      </c>
      <c r="AB48" s="364">
        <v>61109.84</v>
      </c>
      <c r="AC48" s="365" t="s">
        <v>239</v>
      </c>
      <c r="AD48" s="365" t="s">
        <v>238</v>
      </c>
      <c r="AE48" s="365" t="s">
        <v>238</v>
      </c>
      <c r="AF48" s="372">
        <v>61109.84</v>
      </c>
      <c r="AG48" s="365" t="s">
        <v>238</v>
      </c>
      <c r="AH48" s="373" t="s">
        <v>284</v>
      </c>
      <c r="AI48" s="373" t="s">
        <v>264</v>
      </c>
      <c r="AJ48" s="368">
        <v>45485</v>
      </c>
    </row>
    <row r="49" spans="1:36" ht="97.9" customHeight="1" x14ac:dyDescent="0.35">
      <c r="A49" s="1"/>
      <c r="B49" s="374"/>
      <c r="C49" s="371"/>
      <c r="D49" s="371"/>
      <c r="E49" s="371"/>
      <c r="F49" s="371"/>
      <c r="G49" s="371"/>
      <c r="H49" s="371"/>
      <c r="I49" s="371"/>
      <c r="J49" s="179" t="s">
        <v>307</v>
      </c>
      <c r="K49" s="179" t="s">
        <v>308</v>
      </c>
      <c r="L49" s="179" t="s">
        <v>309</v>
      </c>
      <c r="M49" s="182">
        <v>0.5</v>
      </c>
      <c r="N49" s="360"/>
      <c r="O49" s="360"/>
      <c r="P49" s="367"/>
      <c r="Q49" s="367"/>
      <c r="R49" s="367"/>
      <c r="S49" s="367"/>
      <c r="T49" s="374"/>
      <c r="U49" s="360"/>
      <c r="V49" s="360"/>
      <c r="W49" s="360"/>
      <c r="X49" s="360"/>
      <c r="Y49" s="360"/>
      <c r="Z49" s="360"/>
      <c r="AA49" s="363"/>
      <c r="AB49" s="360"/>
      <c r="AC49" s="367"/>
      <c r="AD49" s="367"/>
      <c r="AE49" s="367"/>
      <c r="AF49" s="367"/>
      <c r="AG49" s="367"/>
      <c r="AH49" s="374"/>
      <c r="AI49" s="374"/>
      <c r="AJ49" s="369"/>
    </row>
    <row r="50" spans="1:36" ht="84.65" customHeight="1" x14ac:dyDescent="0.35">
      <c r="A50" s="1"/>
      <c r="B50" s="374"/>
      <c r="C50" s="371" t="s">
        <v>323</v>
      </c>
      <c r="D50" s="371" t="s">
        <v>295</v>
      </c>
      <c r="E50" s="371" t="s">
        <v>315</v>
      </c>
      <c r="F50" s="371" t="s">
        <v>323</v>
      </c>
      <c r="G50" s="371" t="s">
        <v>297</v>
      </c>
      <c r="H50" s="371" t="s">
        <v>89</v>
      </c>
      <c r="I50" s="371" t="s">
        <v>324</v>
      </c>
      <c r="J50" s="179" t="s">
        <v>298</v>
      </c>
      <c r="K50" s="179" t="s">
        <v>299</v>
      </c>
      <c r="L50" s="179" t="s">
        <v>145</v>
      </c>
      <c r="M50" s="181">
        <v>109</v>
      </c>
      <c r="N50" s="358" t="s">
        <v>290</v>
      </c>
      <c r="O50" s="358" t="s">
        <v>325</v>
      </c>
      <c r="P50" s="365" t="s">
        <v>236</v>
      </c>
      <c r="Q50" s="365" t="s">
        <v>96</v>
      </c>
      <c r="R50" s="365" t="s">
        <v>97</v>
      </c>
      <c r="S50" s="365" t="s">
        <v>237</v>
      </c>
      <c r="T50" s="374"/>
      <c r="U50" s="364">
        <v>1684734.26</v>
      </c>
      <c r="V50" s="364">
        <v>1684734.26</v>
      </c>
      <c r="W50" s="358" t="s">
        <v>238</v>
      </c>
      <c r="X50" s="358" t="s">
        <v>238</v>
      </c>
      <c r="Y50" s="358" t="s">
        <v>238</v>
      </c>
      <c r="Z50" s="358" t="s">
        <v>238</v>
      </c>
      <c r="AA50" s="361" t="s">
        <v>238</v>
      </c>
      <c r="AB50" s="364">
        <v>1684734.26</v>
      </c>
      <c r="AC50" s="365" t="s">
        <v>239</v>
      </c>
      <c r="AD50" s="365" t="s">
        <v>238</v>
      </c>
      <c r="AE50" s="365" t="s">
        <v>238</v>
      </c>
      <c r="AF50" s="372">
        <v>1684734.26</v>
      </c>
      <c r="AG50" s="365" t="s">
        <v>238</v>
      </c>
      <c r="AH50" s="374"/>
      <c r="AI50" s="374"/>
      <c r="AJ50" s="369"/>
    </row>
    <row r="51" spans="1:36" ht="96" customHeight="1" x14ac:dyDescent="0.35">
      <c r="A51" s="1"/>
      <c r="B51" s="374"/>
      <c r="C51" s="371"/>
      <c r="D51" s="371"/>
      <c r="E51" s="371"/>
      <c r="F51" s="371"/>
      <c r="G51" s="371"/>
      <c r="H51" s="371"/>
      <c r="I51" s="371"/>
      <c r="J51" s="179" t="s">
        <v>307</v>
      </c>
      <c r="K51" s="179" t="s">
        <v>308</v>
      </c>
      <c r="L51" s="179" t="s">
        <v>309</v>
      </c>
      <c r="M51" s="182">
        <v>2.8</v>
      </c>
      <c r="N51" s="359"/>
      <c r="O51" s="359"/>
      <c r="P51" s="366"/>
      <c r="Q51" s="366"/>
      <c r="R51" s="366"/>
      <c r="S51" s="366"/>
      <c r="T51" s="374"/>
      <c r="U51" s="359"/>
      <c r="V51" s="359"/>
      <c r="W51" s="359"/>
      <c r="X51" s="359"/>
      <c r="Y51" s="359"/>
      <c r="Z51" s="359"/>
      <c r="AA51" s="362"/>
      <c r="AB51" s="359"/>
      <c r="AC51" s="366"/>
      <c r="AD51" s="366"/>
      <c r="AE51" s="366"/>
      <c r="AF51" s="366"/>
      <c r="AG51" s="366"/>
      <c r="AH51" s="374"/>
      <c r="AI51" s="374"/>
      <c r="AJ51" s="369"/>
    </row>
    <row r="52" spans="1:36" ht="93" customHeight="1" x14ac:dyDescent="0.35">
      <c r="A52" s="1"/>
      <c r="B52" s="374"/>
      <c r="C52" s="371"/>
      <c r="D52" s="371"/>
      <c r="E52" s="371"/>
      <c r="F52" s="371"/>
      <c r="G52" s="371"/>
      <c r="H52" s="371"/>
      <c r="I52" s="371"/>
      <c r="J52" s="179" t="s">
        <v>310</v>
      </c>
      <c r="K52" s="182" t="s">
        <v>311</v>
      </c>
      <c r="L52" s="179" t="s">
        <v>145</v>
      </c>
      <c r="M52" s="181">
        <v>495</v>
      </c>
      <c r="N52" s="359"/>
      <c r="O52" s="359"/>
      <c r="P52" s="366"/>
      <c r="Q52" s="366"/>
      <c r="R52" s="366"/>
      <c r="S52" s="366"/>
      <c r="T52" s="374"/>
      <c r="U52" s="359"/>
      <c r="V52" s="359"/>
      <c r="W52" s="359"/>
      <c r="X52" s="359"/>
      <c r="Y52" s="359"/>
      <c r="Z52" s="359"/>
      <c r="AA52" s="362"/>
      <c r="AB52" s="359"/>
      <c r="AC52" s="366"/>
      <c r="AD52" s="366"/>
      <c r="AE52" s="366"/>
      <c r="AF52" s="366"/>
      <c r="AG52" s="366"/>
      <c r="AH52" s="374"/>
      <c r="AI52" s="374"/>
      <c r="AJ52" s="369"/>
    </row>
    <row r="53" spans="1:36" ht="82.15" customHeight="1" x14ac:dyDescent="0.35">
      <c r="A53" s="1"/>
      <c r="B53" s="374"/>
      <c r="C53" s="371"/>
      <c r="D53" s="371"/>
      <c r="E53" s="371"/>
      <c r="F53" s="371"/>
      <c r="G53" s="371"/>
      <c r="H53" s="371"/>
      <c r="I53" s="371"/>
      <c r="J53" s="179" t="s">
        <v>312</v>
      </c>
      <c r="K53" s="179" t="s">
        <v>313</v>
      </c>
      <c r="L53" s="179" t="s">
        <v>309</v>
      </c>
      <c r="M53" s="179">
        <v>20.2</v>
      </c>
      <c r="N53" s="359"/>
      <c r="O53" s="359"/>
      <c r="P53" s="366"/>
      <c r="Q53" s="366"/>
      <c r="R53" s="366"/>
      <c r="S53" s="366"/>
      <c r="T53" s="374"/>
      <c r="U53" s="359"/>
      <c r="V53" s="359"/>
      <c r="W53" s="359"/>
      <c r="X53" s="359"/>
      <c r="Y53" s="359"/>
      <c r="Z53" s="359"/>
      <c r="AA53" s="362"/>
      <c r="AB53" s="359"/>
      <c r="AC53" s="366"/>
      <c r="AD53" s="366"/>
      <c r="AE53" s="366"/>
      <c r="AF53" s="366"/>
      <c r="AG53" s="366"/>
      <c r="AH53" s="374"/>
      <c r="AI53" s="374"/>
      <c r="AJ53" s="369"/>
    </row>
    <row r="54" spans="1:36" ht="70.150000000000006" customHeight="1" x14ac:dyDescent="0.35">
      <c r="A54" s="1"/>
      <c r="B54" s="375"/>
      <c r="C54" s="371"/>
      <c r="D54" s="371"/>
      <c r="E54" s="371"/>
      <c r="F54" s="371"/>
      <c r="G54" s="371"/>
      <c r="H54" s="371"/>
      <c r="I54" s="371"/>
      <c r="J54" s="180" t="s">
        <v>317</v>
      </c>
      <c r="K54" s="179" t="s">
        <v>318</v>
      </c>
      <c r="L54" s="179" t="s">
        <v>319</v>
      </c>
      <c r="M54" s="181">
        <v>84</v>
      </c>
      <c r="N54" s="360"/>
      <c r="O54" s="360"/>
      <c r="P54" s="367"/>
      <c r="Q54" s="367"/>
      <c r="R54" s="367"/>
      <c r="S54" s="367"/>
      <c r="T54" s="375"/>
      <c r="U54" s="360"/>
      <c r="V54" s="360"/>
      <c r="W54" s="360"/>
      <c r="X54" s="360"/>
      <c r="Y54" s="360"/>
      <c r="Z54" s="360"/>
      <c r="AA54" s="363"/>
      <c r="AB54" s="360"/>
      <c r="AC54" s="367"/>
      <c r="AD54" s="367"/>
      <c r="AE54" s="367"/>
      <c r="AF54" s="367"/>
      <c r="AG54" s="367"/>
      <c r="AH54" s="375"/>
      <c r="AI54" s="375"/>
      <c r="AJ54" s="370"/>
    </row>
    <row r="55" spans="1:36" ht="78" x14ac:dyDescent="0.35">
      <c r="B55" s="355" t="s">
        <v>346</v>
      </c>
      <c r="C55" s="344" t="s">
        <v>347</v>
      </c>
      <c r="D55" s="344" t="s">
        <v>348</v>
      </c>
      <c r="E55" s="344" t="s">
        <v>349</v>
      </c>
      <c r="F55" s="344" t="s">
        <v>347</v>
      </c>
      <c r="G55" s="344" t="s">
        <v>246</v>
      </c>
      <c r="H55" s="344" t="s">
        <v>89</v>
      </c>
      <c r="I55" s="344" t="s">
        <v>89</v>
      </c>
      <c r="J55" s="209" t="s">
        <v>350</v>
      </c>
      <c r="K55" s="209" t="s">
        <v>351</v>
      </c>
      <c r="L55" s="209" t="s">
        <v>352</v>
      </c>
      <c r="M55" s="209">
        <v>1</v>
      </c>
      <c r="N55" s="344" t="s">
        <v>93</v>
      </c>
      <c r="O55" s="344" t="s">
        <v>126</v>
      </c>
      <c r="P55" s="344" t="s">
        <v>236</v>
      </c>
      <c r="Q55" s="344" t="s">
        <v>96</v>
      </c>
      <c r="R55" s="344" t="s">
        <v>97</v>
      </c>
      <c r="S55" s="344" t="s">
        <v>237</v>
      </c>
      <c r="T55" s="353">
        <v>60077</v>
      </c>
      <c r="U55" s="356">
        <v>60077</v>
      </c>
      <c r="V55" s="356">
        <v>60077</v>
      </c>
      <c r="W55" s="344" t="s">
        <v>238</v>
      </c>
      <c r="X55" s="344" t="s">
        <v>238</v>
      </c>
      <c r="Y55" s="344" t="s">
        <v>238</v>
      </c>
      <c r="Z55" s="344" t="s">
        <v>238</v>
      </c>
      <c r="AA55" s="344" t="s">
        <v>238</v>
      </c>
      <c r="AB55" s="351">
        <v>10602</v>
      </c>
      <c r="AC55" s="344" t="s">
        <v>239</v>
      </c>
      <c r="AD55" s="344" t="s">
        <v>238</v>
      </c>
      <c r="AE55" s="346" t="s">
        <v>238</v>
      </c>
      <c r="AF55" s="347">
        <v>60077</v>
      </c>
      <c r="AG55" s="344" t="s">
        <v>238</v>
      </c>
      <c r="AH55" s="349" t="s">
        <v>353</v>
      </c>
      <c r="AI55" s="349" t="s">
        <v>240</v>
      </c>
      <c r="AJ55" s="342" t="s">
        <v>803</v>
      </c>
    </row>
    <row r="56" spans="1:36" ht="91" x14ac:dyDescent="0.35">
      <c r="B56" s="354"/>
      <c r="C56" s="345"/>
      <c r="D56" s="345"/>
      <c r="E56" s="345"/>
      <c r="F56" s="345"/>
      <c r="G56" s="345"/>
      <c r="H56" s="345"/>
      <c r="I56" s="345"/>
      <c r="J56" s="209" t="s">
        <v>354</v>
      </c>
      <c r="K56" s="209" t="s">
        <v>355</v>
      </c>
      <c r="L56" s="209" t="s">
        <v>356</v>
      </c>
      <c r="M56" s="210">
        <v>1</v>
      </c>
      <c r="N56" s="345"/>
      <c r="O56" s="345"/>
      <c r="P56" s="345"/>
      <c r="Q56" s="345"/>
      <c r="R56" s="345"/>
      <c r="S56" s="345"/>
      <c r="T56" s="354"/>
      <c r="U56" s="357"/>
      <c r="V56" s="357"/>
      <c r="W56" s="345"/>
      <c r="X56" s="345"/>
      <c r="Y56" s="345"/>
      <c r="Z56" s="345"/>
      <c r="AA56" s="345"/>
      <c r="AB56" s="352"/>
      <c r="AC56" s="345"/>
      <c r="AD56" s="345"/>
      <c r="AE56" s="345"/>
      <c r="AF56" s="348"/>
      <c r="AG56" s="345"/>
      <c r="AH56" s="350"/>
      <c r="AI56" s="350"/>
      <c r="AJ56" s="343"/>
    </row>
    <row r="57" spans="1:36" ht="78" x14ac:dyDescent="0.35">
      <c r="B57" s="355" t="s">
        <v>527</v>
      </c>
      <c r="C57" s="344" t="s">
        <v>528</v>
      </c>
      <c r="D57" s="344" t="s">
        <v>529</v>
      </c>
      <c r="E57" s="344" t="s">
        <v>530</v>
      </c>
      <c r="F57" s="344" t="s">
        <v>528</v>
      </c>
      <c r="G57" s="344" t="s">
        <v>531</v>
      </c>
      <c r="H57" s="344" t="s">
        <v>89</v>
      </c>
      <c r="I57" s="344" t="s">
        <v>89</v>
      </c>
      <c r="J57" s="209" t="s">
        <v>532</v>
      </c>
      <c r="K57" s="209" t="s">
        <v>533</v>
      </c>
      <c r="L57" s="209" t="s">
        <v>145</v>
      </c>
      <c r="M57" s="210">
        <v>8251</v>
      </c>
      <c r="N57" s="344" t="s">
        <v>93</v>
      </c>
      <c r="O57" s="344" t="s">
        <v>133</v>
      </c>
      <c r="P57" s="344" t="s">
        <v>236</v>
      </c>
      <c r="Q57" s="344" t="s">
        <v>96</v>
      </c>
      <c r="R57" s="344" t="s">
        <v>97</v>
      </c>
      <c r="S57" s="344" t="s">
        <v>237</v>
      </c>
      <c r="T57" s="353">
        <v>5113134</v>
      </c>
      <c r="U57" s="346">
        <v>5113134</v>
      </c>
      <c r="V57" s="346">
        <v>5113134</v>
      </c>
      <c r="W57" s="344" t="s">
        <v>238</v>
      </c>
      <c r="X57" s="344" t="s">
        <v>238</v>
      </c>
      <c r="Y57" s="344" t="s">
        <v>238</v>
      </c>
      <c r="Z57" s="344" t="s">
        <v>238</v>
      </c>
      <c r="AA57" s="344" t="s">
        <v>238</v>
      </c>
      <c r="AB57" s="351">
        <v>902317.9</v>
      </c>
      <c r="AC57" s="344" t="s">
        <v>239</v>
      </c>
      <c r="AD57" s="344" t="s">
        <v>238</v>
      </c>
      <c r="AE57" s="346" t="s">
        <v>238</v>
      </c>
      <c r="AF57" s="347">
        <v>5113134</v>
      </c>
      <c r="AG57" s="344" t="s">
        <v>238</v>
      </c>
      <c r="AH57" s="349" t="s">
        <v>455</v>
      </c>
      <c r="AI57" s="349" t="s">
        <v>534</v>
      </c>
      <c r="AJ57" s="342"/>
    </row>
    <row r="58" spans="1:36" ht="104" x14ac:dyDescent="0.35">
      <c r="B58" s="354"/>
      <c r="C58" s="345"/>
      <c r="D58" s="345"/>
      <c r="E58" s="345"/>
      <c r="F58" s="345"/>
      <c r="G58" s="345"/>
      <c r="H58" s="345"/>
      <c r="I58" s="345"/>
      <c r="J58" s="209" t="s">
        <v>535</v>
      </c>
      <c r="K58" s="209" t="s">
        <v>536</v>
      </c>
      <c r="L58" s="209" t="s">
        <v>249</v>
      </c>
      <c r="M58" s="235">
        <v>6.2</v>
      </c>
      <c r="N58" s="345"/>
      <c r="O58" s="345"/>
      <c r="P58" s="345"/>
      <c r="Q58" s="345"/>
      <c r="R58" s="345"/>
      <c r="S58" s="345"/>
      <c r="T58" s="354"/>
      <c r="U58" s="345"/>
      <c r="V58" s="345"/>
      <c r="W58" s="345"/>
      <c r="X58" s="345"/>
      <c r="Y58" s="345"/>
      <c r="Z58" s="345"/>
      <c r="AA58" s="345"/>
      <c r="AB58" s="352"/>
      <c r="AC58" s="345"/>
      <c r="AD58" s="345"/>
      <c r="AE58" s="345"/>
      <c r="AF58" s="348"/>
      <c r="AG58" s="345"/>
      <c r="AH58" s="350"/>
      <c r="AI58" s="350"/>
      <c r="AJ58" s="343"/>
    </row>
    <row r="59" spans="1:36" ht="78" x14ac:dyDescent="0.35">
      <c r="B59" s="355" t="s">
        <v>537</v>
      </c>
      <c r="C59" s="344" t="s">
        <v>538</v>
      </c>
      <c r="D59" s="344" t="s">
        <v>529</v>
      </c>
      <c r="E59" s="344" t="s">
        <v>530</v>
      </c>
      <c r="F59" s="344" t="s">
        <v>538</v>
      </c>
      <c r="G59" s="344" t="s">
        <v>531</v>
      </c>
      <c r="H59" s="344" t="s">
        <v>89</v>
      </c>
      <c r="I59" s="344" t="s">
        <v>89</v>
      </c>
      <c r="J59" s="209" t="s">
        <v>532</v>
      </c>
      <c r="K59" s="209" t="s">
        <v>533</v>
      </c>
      <c r="L59" s="209" t="s">
        <v>145</v>
      </c>
      <c r="M59" s="210">
        <v>6612</v>
      </c>
      <c r="N59" s="344" t="s">
        <v>93</v>
      </c>
      <c r="O59" s="344" t="s">
        <v>127</v>
      </c>
      <c r="P59" s="344" t="s">
        <v>236</v>
      </c>
      <c r="Q59" s="344" t="s">
        <v>96</v>
      </c>
      <c r="R59" s="344" t="s">
        <v>97</v>
      </c>
      <c r="S59" s="344" t="s">
        <v>237</v>
      </c>
      <c r="T59" s="353">
        <v>600000</v>
      </c>
      <c r="U59" s="346">
        <v>600000</v>
      </c>
      <c r="V59" s="346">
        <v>600000</v>
      </c>
      <c r="W59" s="344" t="s">
        <v>238</v>
      </c>
      <c r="X59" s="344" t="s">
        <v>238</v>
      </c>
      <c r="Y59" s="344" t="s">
        <v>238</v>
      </c>
      <c r="Z59" s="344" t="s">
        <v>238</v>
      </c>
      <c r="AA59" s="344" t="s">
        <v>238</v>
      </c>
      <c r="AB59" s="351">
        <v>105882.36</v>
      </c>
      <c r="AC59" s="344" t="s">
        <v>239</v>
      </c>
      <c r="AD59" s="344" t="s">
        <v>238</v>
      </c>
      <c r="AE59" s="346" t="s">
        <v>238</v>
      </c>
      <c r="AF59" s="347">
        <v>600000</v>
      </c>
      <c r="AG59" s="344" t="s">
        <v>238</v>
      </c>
      <c r="AH59" s="349" t="s">
        <v>277</v>
      </c>
      <c r="AI59" s="349" t="s">
        <v>278</v>
      </c>
      <c r="AJ59" s="342" t="s">
        <v>804</v>
      </c>
    </row>
    <row r="60" spans="1:36" ht="104" x14ac:dyDescent="0.35">
      <c r="B60" s="354"/>
      <c r="C60" s="345"/>
      <c r="D60" s="345"/>
      <c r="E60" s="345"/>
      <c r="F60" s="345"/>
      <c r="G60" s="345"/>
      <c r="H60" s="345"/>
      <c r="I60" s="345"/>
      <c r="J60" s="209" t="s">
        <v>535</v>
      </c>
      <c r="K60" s="209" t="s">
        <v>536</v>
      </c>
      <c r="L60" s="209" t="s">
        <v>249</v>
      </c>
      <c r="M60" s="235">
        <v>2.4</v>
      </c>
      <c r="N60" s="345"/>
      <c r="O60" s="345"/>
      <c r="P60" s="345"/>
      <c r="Q60" s="345"/>
      <c r="R60" s="345"/>
      <c r="S60" s="345"/>
      <c r="T60" s="354"/>
      <c r="U60" s="345"/>
      <c r="V60" s="345"/>
      <c r="W60" s="345"/>
      <c r="X60" s="345"/>
      <c r="Y60" s="345"/>
      <c r="Z60" s="345"/>
      <c r="AA60" s="345"/>
      <c r="AB60" s="352"/>
      <c r="AC60" s="345"/>
      <c r="AD60" s="345"/>
      <c r="AE60" s="345"/>
      <c r="AF60" s="348"/>
      <c r="AG60" s="345"/>
      <c r="AH60" s="350"/>
      <c r="AI60" s="350"/>
      <c r="AJ60" s="343"/>
    </row>
    <row r="61" spans="1:36" ht="57.5" x14ac:dyDescent="0.35">
      <c r="B61" s="338" t="s">
        <v>546</v>
      </c>
      <c r="C61" s="327" t="s">
        <v>547</v>
      </c>
      <c r="D61" s="327" t="s">
        <v>539</v>
      </c>
      <c r="E61" s="327" t="s">
        <v>540</v>
      </c>
      <c r="F61" s="327" t="s">
        <v>547</v>
      </c>
      <c r="G61" s="327" t="s">
        <v>259</v>
      </c>
      <c r="H61" s="327" t="s">
        <v>89</v>
      </c>
      <c r="I61" s="327" t="s">
        <v>542</v>
      </c>
      <c r="J61" s="237" t="s">
        <v>260</v>
      </c>
      <c r="K61" s="236" t="s">
        <v>261</v>
      </c>
      <c r="L61" s="236" t="s">
        <v>262</v>
      </c>
      <c r="M61" s="238">
        <v>994750</v>
      </c>
      <c r="N61" s="327" t="s">
        <v>290</v>
      </c>
      <c r="O61" s="327" t="s">
        <v>544</v>
      </c>
      <c r="P61" s="320" t="s">
        <v>236</v>
      </c>
      <c r="Q61" s="320" t="s">
        <v>96</v>
      </c>
      <c r="R61" s="334" t="s">
        <v>97</v>
      </c>
      <c r="S61" s="320" t="s">
        <v>237</v>
      </c>
      <c r="T61" s="333">
        <v>941196.07</v>
      </c>
      <c r="U61" s="333">
        <v>941196.07</v>
      </c>
      <c r="V61" s="333">
        <v>941196.07</v>
      </c>
      <c r="W61" s="327" t="s">
        <v>238</v>
      </c>
      <c r="X61" s="327" t="s">
        <v>238</v>
      </c>
      <c r="Y61" s="327" t="s">
        <v>238</v>
      </c>
      <c r="Z61" s="327" t="s">
        <v>238</v>
      </c>
      <c r="AA61" s="330" t="s">
        <v>238</v>
      </c>
      <c r="AB61" s="333">
        <v>166093.43</v>
      </c>
      <c r="AC61" s="320" t="s">
        <v>239</v>
      </c>
      <c r="AD61" s="320" t="s">
        <v>238</v>
      </c>
      <c r="AE61" s="320" t="s">
        <v>238</v>
      </c>
      <c r="AF61" s="323">
        <v>941196.07</v>
      </c>
      <c r="AG61" s="320" t="s">
        <v>238</v>
      </c>
      <c r="AH61" s="324" t="s">
        <v>277</v>
      </c>
      <c r="AI61" s="324" t="s">
        <v>274</v>
      </c>
      <c r="AJ61" s="341">
        <v>45624</v>
      </c>
    </row>
    <row r="62" spans="1:36" ht="46" x14ac:dyDescent="0.35">
      <c r="B62" s="339"/>
      <c r="C62" s="328"/>
      <c r="D62" s="328"/>
      <c r="E62" s="328"/>
      <c r="F62" s="328"/>
      <c r="G62" s="328"/>
      <c r="H62" s="328"/>
      <c r="I62" s="328"/>
      <c r="J62" s="240" t="s">
        <v>265</v>
      </c>
      <c r="K62" s="237" t="s">
        <v>266</v>
      </c>
      <c r="L62" s="237" t="s">
        <v>267</v>
      </c>
      <c r="M62" s="243">
        <v>292</v>
      </c>
      <c r="N62" s="328"/>
      <c r="O62" s="328"/>
      <c r="P62" s="321"/>
      <c r="Q62" s="321"/>
      <c r="R62" s="335"/>
      <c r="S62" s="321"/>
      <c r="T62" s="328"/>
      <c r="U62" s="328"/>
      <c r="V62" s="328"/>
      <c r="W62" s="328"/>
      <c r="X62" s="328"/>
      <c r="Y62" s="328"/>
      <c r="Z62" s="328"/>
      <c r="AA62" s="331"/>
      <c r="AB62" s="328"/>
      <c r="AC62" s="321"/>
      <c r="AD62" s="321"/>
      <c r="AE62" s="321"/>
      <c r="AF62" s="321"/>
      <c r="AG62" s="321"/>
      <c r="AH62" s="325"/>
      <c r="AI62" s="325"/>
      <c r="AJ62" s="337"/>
    </row>
    <row r="63" spans="1:36" ht="80.5" x14ac:dyDescent="0.35">
      <c r="B63" s="340"/>
      <c r="C63" s="329"/>
      <c r="D63" s="329"/>
      <c r="E63" s="329"/>
      <c r="F63" s="329"/>
      <c r="G63" s="329"/>
      <c r="H63" s="329"/>
      <c r="I63" s="329"/>
      <c r="J63" s="237" t="s">
        <v>268</v>
      </c>
      <c r="K63" s="242" t="s">
        <v>269</v>
      </c>
      <c r="L63" s="242" t="s">
        <v>179</v>
      </c>
      <c r="M63" s="237">
        <v>1</v>
      </c>
      <c r="N63" s="329"/>
      <c r="O63" s="329"/>
      <c r="P63" s="322"/>
      <c r="Q63" s="322"/>
      <c r="R63" s="336"/>
      <c r="S63" s="322"/>
      <c r="T63" s="329"/>
      <c r="U63" s="329"/>
      <c r="V63" s="329"/>
      <c r="W63" s="329"/>
      <c r="X63" s="329"/>
      <c r="Y63" s="329"/>
      <c r="Z63" s="329"/>
      <c r="AA63" s="332"/>
      <c r="AB63" s="329"/>
      <c r="AC63" s="322"/>
      <c r="AD63" s="322"/>
      <c r="AE63" s="322"/>
      <c r="AF63" s="322"/>
      <c r="AG63" s="322"/>
      <c r="AH63" s="326"/>
      <c r="AI63" s="326"/>
      <c r="AJ63" s="337"/>
    </row>
    <row r="64" spans="1:36" ht="57.5" x14ac:dyDescent="0.35">
      <c r="B64" s="338" t="s">
        <v>548</v>
      </c>
      <c r="C64" s="327" t="s">
        <v>549</v>
      </c>
      <c r="D64" s="327" t="s">
        <v>539</v>
      </c>
      <c r="E64" s="327" t="s">
        <v>540</v>
      </c>
      <c r="F64" s="327" t="s">
        <v>549</v>
      </c>
      <c r="G64" s="327" t="s">
        <v>259</v>
      </c>
      <c r="H64" s="327" t="s">
        <v>89</v>
      </c>
      <c r="I64" s="327" t="s">
        <v>542</v>
      </c>
      <c r="J64" s="237" t="s">
        <v>260</v>
      </c>
      <c r="K64" s="236" t="s">
        <v>261</v>
      </c>
      <c r="L64" s="236" t="s">
        <v>262</v>
      </c>
      <c r="M64" s="238">
        <v>50820</v>
      </c>
      <c r="N64" s="327" t="s">
        <v>93</v>
      </c>
      <c r="O64" s="327" t="s">
        <v>94</v>
      </c>
      <c r="P64" s="320" t="s">
        <v>236</v>
      </c>
      <c r="Q64" s="320" t="s">
        <v>96</v>
      </c>
      <c r="R64" s="334" t="s">
        <v>97</v>
      </c>
      <c r="S64" s="320" t="s">
        <v>237</v>
      </c>
      <c r="T64" s="333">
        <v>64501.74</v>
      </c>
      <c r="U64" s="333">
        <v>64501.74</v>
      </c>
      <c r="V64" s="333">
        <v>64501.74</v>
      </c>
      <c r="W64" s="327" t="s">
        <v>238</v>
      </c>
      <c r="X64" s="327" t="s">
        <v>238</v>
      </c>
      <c r="Y64" s="327" t="s">
        <v>238</v>
      </c>
      <c r="Z64" s="327" t="s">
        <v>238</v>
      </c>
      <c r="AA64" s="330" t="s">
        <v>238</v>
      </c>
      <c r="AB64" s="333">
        <v>11382.66</v>
      </c>
      <c r="AC64" s="320" t="s">
        <v>239</v>
      </c>
      <c r="AD64" s="320" t="s">
        <v>238</v>
      </c>
      <c r="AE64" s="320" t="s">
        <v>238</v>
      </c>
      <c r="AF64" s="323">
        <v>64501.74</v>
      </c>
      <c r="AG64" s="320" t="s">
        <v>238</v>
      </c>
      <c r="AH64" s="324" t="s">
        <v>277</v>
      </c>
      <c r="AI64" s="324" t="s">
        <v>278</v>
      </c>
      <c r="AJ64" s="341">
        <v>45624</v>
      </c>
    </row>
    <row r="65" spans="2:36" ht="46" x14ac:dyDescent="0.35">
      <c r="B65" s="339"/>
      <c r="C65" s="328"/>
      <c r="D65" s="328"/>
      <c r="E65" s="328"/>
      <c r="F65" s="328"/>
      <c r="G65" s="328"/>
      <c r="H65" s="328"/>
      <c r="I65" s="328"/>
      <c r="J65" s="240" t="s">
        <v>265</v>
      </c>
      <c r="K65" s="237" t="s">
        <v>266</v>
      </c>
      <c r="L65" s="237" t="s">
        <v>267</v>
      </c>
      <c r="M65" s="243">
        <v>1298</v>
      </c>
      <c r="N65" s="328"/>
      <c r="O65" s="328"/>
      <c r="P65" s="321"/>
      <c r="Q65" s="321"/>
      <c r="R65" s="335"/>
      <c r="S65" s="321"/>
      <c r="T65" s="328"/>
      <c r="U65" s="328"/>
      <c r="V65" s="328"/>
      <c r="W65" s="328"/>
      <c r="X65" s="328"/>
      <c r="Y65" s="328"/>
      <c r="Z65" s="328"/>
      <c r="AA65" s="331"/>
      <c r="AB65" s="328"/>
      <c r="AC65" s="321"/>
      <c r="AD65" s="321"/>
      <c r="AE65" s="321"/>
      <c r="AF65" s="321"/>
      <c r="AG65" s="321"/>
      <c r="AH65" s="325"/>
      <c r="AI65" s="325"/>
      <c r="AJ65" s="337"/>
    </row>
    <row r="66" spans="2:36" ht="80.5" x14ac:dyDescent="0.35">
      <c r="B66" s="340"/>
      <c r="C66" s="329"/>
      <c r="D66" s="329"/>
      <c r="E66" s="329"/>
      <c r="F66" s="329"/>
      <c r="G66" s="329"/>
      <c r="H66" s="329"/>
      <c r="I66" s="329"/>
      <c r="J66" s="237" t="s">
        <v>268</v>
      </c>
      <c r="K66" s="242" t="s">
        <v>269</v>
      </c>
      <c r="L66" s="242" t="s">
        <v>179</v>
      </c>
      <c r="M66" s="237">
        <v>1</v>
      </c>
      <c r="N66" s="329"/>
      <c r="O66" s="329"/>
      <c r="P66" s="322"/>
      <c r="Q66" s="322"/>
      <c r="R66" s="336"/>
      <c r="S66" s="322"/>
      <c r="T66" s="329"/>
      <c r="U66" s="329"/>
      <c r="V66" s="329"/>
      <c r="W66" s="329"/>
      <c r="X66" s="329"/>
      <c r="Y66" s="329"/>
      <c r="Z66" s="329"/>
      <c r="AA66" s="332"/>
      <c r="AB66" s="329"/>
      <c r="AC66" s="322"/>
      <c r="AD66" s="322"/>
      <c r="AE66" s="322"/>
      <c r="AF66" s="322"/>
      <c r="AG66" s="322"/>
      <c r="AH66" s="326"/>
      <c r="AI66" s="326"/>
      <c r="AJ66" s="337"/>
    </row>
    <row r="67" spans="2:36" ht="80.5" x14ac:dyDescent="0.35">
      <c r="B67" s="258" t="s">
        <v>550</v>
      </c>
      <c r="C67" s="236" t="s">
        <v>551</v>
      </c>
      <c r="D67" s="236" t="s">
        <v>539</v>
      </c>
      <c r="E67" s="236" t="s">
        <v>540</v>
      </c>
      <c r="F67" s="236" t="s">
        <v>551</v>
      </c>
      <c r="G67" s="236" t="s">
        <v>259</v>
      </c>
      <c r="H67" s="236" t="s">
        <v>89</v>
      </c>
      <c r="I67" s="236" t="s">
        <v>542</v>
      </c>
      <c r="J67" s="237" t="s">
        <v>238</v>
      </c>
      <c r="K67" s="236" t="s">
        <v>238</v>
      </c>
      <c r="L67" s="236" t="s">
        <v>238</v>
      </c>
      <c r="M67" s="238" t="s">
        <v>238</v>
      </c>
      <c r="N67" s="236" t="s">
        <v>290</v>
      </c>
      <c r="O67" s="236" t="s">
        <v>552</v>
      </c>
      <c r="P67" s="255" t="s">
        <v>238</v>
      </c>
      <c r="Q67" s="255" t="s">
        <v>238</v>
      </c>
      <c r="R67" s="255" t="s">
        <v>238</v>
      </c>
      <c r="S67" s="255" t="s">
        <v>238</v>
      </c>
      <c r="T67" s="257" t="s">
        <v>238</v>
      </c>
      <c r="U67" s="257" t="s">
        <v>238</v>
      </c>
      <c r="V67" s="257" t="s">
        <v>238</v>
      </c>
      <c r="W67" s="236" t="s">
        <v>238</v>
      </c>
      <c r="X67" s="236" t="s">
        <v>238</v>
      </c>
      <c r="Y67" s="236" t="s">
        <v>238</v>
      </c>
      <c r="Z67" s="236" t="s">
        <v>238</v>
      </c>
      <c r="AA67" s="259" t="s">
        <v>238</v>
      </c>
      <c r="AB67" s="257" t="s">
        <v>238</v>
      </c>
      <c r="AC67" s="255" t="s">
        <v>238</v>
      </c>
      <c r="AD67" s="255" t="s">
        <v>238</v>
      </c>
      <c r="AE67" s="255" t="s">
        <v>238</v>
      </c>
      <c r="AF67" s="261" t="s">
        <v>238</v>
      </c>
      <c r="AG67" s="255" t="s">
        <v>238</v>
      </c>
      <c r="AH67" s="260" t="s">
        <v>238</v>
      </c>
      <c r="AI67" s="260" t="s">
        <v>238</v>
      </c>
      <c r="AJ67" s="277" t="s">
        <v>238</v>
      </c>
    </row>
    <row r="68" spans="2:36" ht="57.5" x14ac:dyDescent="0.35">
      <c r="B68" s="338" t="s">
        <v>553</v>
      </c>
      <c r="C68" s="327" t="s">
        <v>554</v>
      </c>
      <c r="D68" s="327" t="s">
        <v>539</v>
      </c>
      <c r="E68" s="327" t="s">
        <v>540</v>
      </c>
      <c r="F68" s="327" t="s">
        <v>554</v>
      </c>
      <c r="G68" s="327" t="s">
        <v>259</v>
      </c>
      <c r="H68" s="327" t="s">
        <v>89</v>
      </c>
      <c r="I68" s="327" t="s">
        <v>542</v>
      </c>
      <c r="J68" s="237" t="s">
        <v>260</v>
      </c>
      <c r="K68" s="236" t="s">
        <v>261</v>
      </c>
      <c r="L68" s="236" t="s">
        <v>262</v>
      </c>
      <c r="M68" s="238">
        <v>292656.58</v>
      </c>
      <c r="N68" s="327" t="s">
        <v>93</v>
      </c>
      <c r="O68" s="327" t="s">
        <v>128</v>
      </c>
      <c r="P68" s="320" t="s">
        <v>236</v>
      </c>
      <c r="Q68" s="320" t="s">
        <v>96</v>
      </c>
      <c r="R68" s="334" t="s">
        <v>97</v>
      </c>
      <c r="S68" s="320" t="s">
        <v>237</v>
      </c>
      <c r="T68" s="333">
        <v>284361.15000000002</v>
      </c>
      <c r="U68" s="333">
        <v>284361.15000000002</v>
      </c>
      <c r="V68" s="333">
        <v>284361.15000000002</v>
      </c>
      <c r="W68" s="327" t="s">
        <v>238</v>
      </c>
      <c r="X68" s="327" t="s">
        <v>238</v>
      </c>
      <c r="Y68" s="327" t="s">
        <v>238</v>
      </c>
      <c r="Z68" s="327" t="s">
        <v>238</v>
      </c>
      <c r="AA68" s="330" t="s">
        <v>238</v>
      </c>
      <c r="AB68" s="333">
        <v>50181.39</v>
      </c>
      <c r="AC68" s="320" t="s">
        <v>239</v>
      </c>
      <c r="AD68" s="320" t="s">
        <v>238</v>
      </c>
      <c r="AE68" s="320" t="s">
        <v>238</v>
      </c>
      <c r="AF68" s="323">
        <v>284361.15000000002</v>
      </c>
      <c r="AG68" s="320" t="s">
        <v>238</v>
      </c>
      <c r="AH68" s="324" t="s">
        <v>263</v>
      </c>
      <c r="AI68" s="324" t="s">
        <v>264</v>
      </c>
      <c r="AJ68" s="337"/>
    </row>
    <row r="69" spans="2:36" ht="46" x14ac:dyDescent="0.35">
      <c r="B69" s="339"/>
      <c r="C69" s="328"/>
      <c r="D69" s="328"/>
      <c r="E69" s="328"/>
      <c r="F69" s="328"/>
      <c r="G69" s="328"/>
      <c r="H69" s="328"/>
      <c r="I69" s="328"/>
      <c r="J69" s="240" t="s">
        <v>265</v>
      </c>
      <c r="K69" s="237" t="s">
        <v>266</v>
      </c>
      <c r="L69" s="237" t="s">
        <v>267</v>
      </c>
      <c r="M69" s="243">
        <v>1971.01</v>
      </c>
      <c r="N69" s="328"/>
      <c r="O69" s="328"/>
      <c r="P69" s="321"/>
      <c r="Q69" s="321"/>
      <c r="R69" s="335"/>
      <c r="S69" s="321"/>
      <c r="T69" s="328"/>
      <c r="U69" s="328"/>
      <c r="V69" s="328"/>
      <c r="W69" s="328"/>
      <c r="X69" s="328"/>
      <c r="Y69" s="328"/>
      <c r="Z69" s="328"/>
      <c r="AA69" s="331"/>
      <c r="AB69" s="328"/>
      <c r="AC69" s="321"/>
      <c r="AD69" s="321"/>
      <c r="AE69" s="321"/>
      <c r="AF69" s="321"/>
      <c r="AG69" s="321"/>
      <c r="AH69" s="325"/>
      <c r="AI69" s="325"/>
      <c r="AJ69" s="337"/>
    </row>
    <row r="70" spans="2:36" ht="80.5" x14ac:dyDescent="0.35">
      <c r="B70" s="340"/>
      <c r="C70" s="329"/>
      <c r="D70" s="329"/>
      <c r="E70" s="329"/>
      <c r="F70" s="329"/>
      <c r="G70" s="329"/>
      <c r="H70" s="329"/>
      <c r="I70" s="329"/>
      <c r="J70" s="237" t="s">
        <v>268</v>
      </c>
      <c r="K70" s="242" t="s">
        <v>269</v>
      </c>
      <c r="L70" s="242" t="s">
        <v>179</v>
      </c>
      <c r="M70" s="237">
        <v>1</v>
      </c>
      <c r="N70" s="329"/>
      <c r="O70" s="329"/>
      <c r="P70" s="322"/>
      <c r="Q70" s="322"/>
      <c r="R70" s="336"/>
      <c r="S70" s="322"/>
      <c r="T70" s="329"/>
      <c r="U70" s="329"/>
      <c r="V70" s="329"/>
      <c r="W70" s="329"/>
      <c r="X70" s="329"/>
      <c r="Y70" s="329"/>
      <c r="Z70" s="329"/>
      <c r="AA70" s="332"/>
      <c r="AB70" s="329"/>
      <c r="AC70" s="322"/>
      <c r="AD70" s="322"/>
      <c r="AE70" s="322"/>
      <c r="AF70" s="322"/>
      <c r="AG70" s="322"/>
      <c r="AH70" s="326"/>
      <c r="AI70" s="326"/>
      <c r="AJ70" s="337"/>
    </row>
    <row r="71" spans="2:36" ht="57.5" x14ac:dyDescent="0.35">
      <c r="B71" s="338" t="s">
        <v>555</v>
      </c>
      <c r="C71" s="327" t="s">
        <v>556</v>
      </c>
      <c r="D71" s="327" t="s">
        <v>539</v>
      </c>
      <c r="E71" s="327" t="s">
        <v>540</v>
      </c>
      <c r="F71" s="327" t="s">
        <v>556</v>
      </c>
      <c r="G71" s="327" t="s">
        <v>259</v>
      </c>
      <c r="H71" s="327" t="s">
        <v>89</v>
      </c>
      <c r="I71" s="327" t="s">
        <v>542</v>
      </c>
      <c r="J71" s="237" t="s">
        <v>260</v>
      </c>
      <c r="K71" s="236" t="s">
        <v>261</v>
      </c>
      <c r="L71" s="236" t="s">
        <v>262</v>
      </c>
      <c r="M71" s="238">
        <v>551934.71999999997</v>
      </c>
      <c r="N71" s="327" t="s">
        <v>290</v>
      </c>
      <c r="O71" s="327" t="s">
        <v>552</v>
      </c>
      <c r="P71" s="320" t="s">
        <v>236</v>
      </c>
      <c r="Q71" s="320" t="s">
        <v>96</v>
      </c>
      <c r="R71" s="334" t="s">
        <v>97</v>
      </c>
      <c r="S71" s="320" t="s">
        <v>237</v>
      </c>
      <c r="T71" s="333">
        <v>520174.62</v>
      </c>
      <c r="U71" s="333">
        <v>520174.62</v>
      </c>
      <c r="V71" s="333">
        <v>520174.62</v>
      </c>
      <c r="W71" s="327" t="s">
        <v>238</v>
      </c>
      <c r="X71" s="327" t="s">
        <v>238</v>
      </c>
      <c r="Y71" s="327" t="s">
        <v>238</v>
      </c>
      <c r="Z71" s="327" t="s">
        <v>238</v>
      </c>
      <c r="AA71" s="330" t="s">
        <v>238</v>
      </c>
      <c r="AB71" s="333">
        <v>91795.53</v>
      </c>
      <c r="AC71" s="320" t="s">
        <v>239</v>
      </c>
      <c r="AD71" s="320" t="s">
        <v>238</v>
      </c>
      <c r="AE71" s="320" t="s">
        <v>238</v>
      </c>
      <c r="AF71" s="323">
        <v>520174.62</v>
      </c>
      <c r="AG71" s="320" t="s">
        <v>238</v>
      </c>
      <c r="AH71" s="324" t="s">
        <v>557</v>
      </c>
      <c r="AI71" s="324" t="s">
        <v>558</v>
      </c>
      <c r="AJ71" s="337"/>
    </row>
    <row r="72" spans="2:36" ht="46" x14ac:dyDescent="0.35">
      <c r="B72" s="339"/>
      <c r="C72" s="328"/>
      <c r="D72" s="328"/>
      <c r="E72" s="328"/>
      <c r="F72" s="328"/>
      <c r="G72" s="328"/>
      <c r="H72" s="328"/>
      <c r="I72" s="328"/>
      <c r="J72" s="240" t="s">
        <v>265</v>
      </c>
      <c r="K72" s="237" t="s">
        <v>266</v>
      </c>
      <c r="L72" s="237" t="s">
        <v>267</v>
      </c>
      <c r="M72" s="243">
        <v>311.5</v>
      </c>
      <c r="N72" s="328"/>
      <c r="O72" s="328"/>
      <c r="P72" s="321"/>
      <c r="Q72" s="321"/>
      <c r="R72" s="335"/>
      <c r="S72" s="321"/>
      <c r="T72" s="328"/>
      <c r="U72" s="328"/>
      <c r="V72" s="328"/>
      <c r="W72" s="328"/>
      <c r="X72" s="328"/>
      <c r="Y72" s="328"/>
      <c r="Z72" s="328"/>
      <c r="AA72" s="331"/>
      <c r="AB72" s="328"/>
      <c r="AC72" s="321"/>
      <c r="AD72" s="321"/>
      <c r="AE72" s="321"/>
      <c r="AF72" s="321"/>
      <c r="AG72" s="321"/>
      <c r="AH72" s="325"/>
      <c r="AI72" s="325"/>
      <c r="AJ72" s="337"/>
    </row>
    <row r="73" spans="2:36" ht="80.5" x14ac:dyDescent="0.35">
      <c r="B73" s="340"/>
      <c r="C73" s="329"/>
      <c r="D73" s="329"/>
      <c r="E73" s="329"/>
      <c r="F73" s="329"/>
      <c r="G73" s="329"/>
      <c r="H73" s="329"/>
      <c r="I73" s="329"/>
      <c r="J73" s="237" t="s">
        <v>268</v>
      </c>
      <c r="K73" s="242" t="s">
        <v>269</v>
      </c>
      <c r="L73" s="242" t="s">
        <v>179</v>
      </c>
      <c r="M73" s="237">
        <v>1</v>
      </c>
      <c r="N73" s="329"/>
      <c r="O73" s="329"/>
      <c r="P73" s="322"/>
      <c r="Q73" s="322"/>
      <c r="R73" s="336"/>
      <c r="S73" s="322"/>
      <c r="T73" s="329"/>
      <c r="U73" s="329"/>
      <c r="V73" s="329"/>
      <c r="W73" s="329"/>
      <c r="X73" s="329"/>
      <c r="Y73" s="329"/>
      <c r="Z73" s="329"/>
      <c r="AA73" s="332"/>
      <c r="AB73" s="329"/>
      <c r="AC73" s="322"/>
      <c r="AD73" s="322"/>
      <c r="AE73" s="322"/>
      <c r="AF73" s="322"/>
      <c r="AG73" s="322"/>
      <c r="AH73" s="326"/>
      <c r="AI73" s="326"/>
      <c r="AJ73" s="337"/>
    </row>
    <row r="74" spans="2:36" ht="57.5" x14ac:dyDescent="0.35">
      <c r="B74" s="327" t="s">
        <v>805</v>
      </c>
      <c r="C74" s="327" t="s">
        <v>280</v>
      </c>
      <c r="D74" s="327" t="s">
        <v>539</v>
      </c>
      <c r="E74" s="327" t="s">
        <v>540</v>
      </c>
      <c r="F74" s="327" t="s">
        <v>280</v>
      </c>
      <c r="G74" s="327" t="s">
        <v>259</v>
      </c>
      <c r="H74" s="327" t="s">
        <v>89</v>
      </c>
      <c r="I74" s="327" t="s">
        <v>542</v>
      </c>
      <c r="J74" s="237" t="s">
        <v>260</v>
      </c>
      <c r="K74" s="236" t="s">
        <v>261</v>
      </c>
      <c r="L74" s="236" t="s">
        <v>262</v>
      </c>
      <c r="M74" s="238">
        <v>1678000</v>
      </c>
      <c r="N74" s="327" t="s">
        <v>290</v>
      </c>
      <c r="O74" s="327" t="s">
        <v>552</v>
      </c>
      <c r="P74" s="320" t="s">
        <v>236</v>
      </c>
      <c r="Q74" s="320" t="s">
        <v>96</v>
      </c>
      <c r="R74" s="334" t="s">
        <v>97</v>
      </c>
      <c r="S74" s="320" t="s">
        <v>237</v>
      </c>
      <c r="T74" s="333">
        <v>1565522.35</v>
      </c>
      <c r="U74" s="333">
        <v>1565522.35</v>
      </c>
      <c r="V74" s="333">
        <v>1565522.35</v>
      </c>
      <c r="W74" s="327" t="s">
        <v>238</v>
      </c>
      <c r="X74" s="327" t="s">
        <v>238</v>
      </c>
      <c r="Y74" s="327" t="s">
        <v>238</v>
      </c>
      <c r="Z74" s="327" t="s">
        <v>238</v>
      </c>
      <c r="AA74" s="330" t="s">
        <v>238</v>
      </c>
      <c r="AB74" s="333">
        <v>276268.65000000002</v>
      </c>
      <c r="AC74" s="320" t="s">
        <v>239</v>
      </c>
      <c r="AD74" s="320" t="s">
        <v>238</v>
      </c>
      <c r="AE74" s="320" t="s">
        <v>238</v>
      </c>
      <c r="AF74" s="323">
        <v>1565522.35</v>
      </c>
      <c r="AG74" s="320" t="s">
        <v>238</v>
      </c>
      <c r="AH74" s="324" t="s">
        <v>273</v>
      </c>
      <c r="AI74" s="324" t="s">
        <v>274</v>
      </c>
      <c r="AJ74" s="320"/>
    </row>
    <row r="75" spans="2:36" ht="46" x14ac:dyDescent="0.35">
      <c r="B75" s="328"/>
      <c r="C75" s="328"/>
      <c r="D75" s="328"/>
      <c r="E75" s="328"/>
      <c r="F75" s="328"/>
      <c r="G75" s="328"/>
      <c r="H75" s="328"/>
      <c r="I75" s="328"/>
      <c r="J75" s="240" t="s">
        <v>265</v>
      </c>
      <c r="K75" s="237" t="s">
        <v>266</v>
      </c>
      <c r="L75" s="237" t="s">
        <v>267</v>
      </c>
      <c r="M75" s="243">
        <v>566</v>
      </c>
      <c r="N75" s="328"/>
      <c r="O75" s="328"/>
      <c r="P75" s="321"/>
      <c r="Q75" s="321"/>
      <c r="R75" s="335"/>
      <c r="S75" s="321"/>
      <c r="T75" s="328"/>
      <c r="U75" s="328"/>
      <c r="V75" s="328"/>
      <c r="W75" s="328"/>
      <c r="X75" s="328"/>
      <c r="Y75" s="328"/>
      <c r="Z75" s="328"/>
      <c r="AA75" s="331"/>
      <c r="AB75" s="328"/>
      <c r="AC75" s="321"/>
      <c r="AD75" s="321"/>
      <c r="AE75" s="321"/>
      <c r="AF75" s="321"/>
      <c r="AG75" s="321"/>
      <c r="AH75" s="325"/>
      <c r="AI75" s="325"/>
      <c r="AJ75" s="321"/>
    </row>
    <row r="76" spans="2:36" ht="80.5" x14ac:dyDescent="0.35">
      <c r="B76" s="329"/>
      <c r="C76" s="329"/>
      <c r="D76" s="329"/>
      <c r="E76" s="329"/>
      <c r="F76" s="329"/>
      <c r="G76" s="329"/>
      <c r="H76" s="329"/>
      <c r="I76" s="329"/>
      <c r="J76" s="237" t="s">
        <v>268</v>
      </c>
      <c r="K76" s="242" t="s">
        <v>269</v>
      </c>
      <c r="L76" s="242" t="s">
        <v>179</v>
      </c>
      <c r="M76" s="237">
        <v>1</v>
      </c>
      <c r="N76" s="329"/>
      <c r="O76" s="329"/>
      <c r="P76" s="322"/>
      <c r="Q76" s="322"/>
      <c r="R76" s="336"/>
      <c r="S76" s="322"/>
      <c r="T76" s="329"/>
      <c r="U76" s="329"/>
      <c r="V76" s="329"/>
      <c r="W76" s="329"/>
      <c r="X76" s="329"/>
      <c r="Y76" s="329"/>
      <c r="Z76" s="329"/>
      <c r="AA76" s="332"/>
      <c r="AB76" s="329"/>
      <c r="AC76" s="322"/>
      <c r="AD76" s="322"/>
      <c r="AE76" s="322"/>
      <c r="AF76" s="322"/>
      <c r="AG76" s="322"/>
      <c r="AH76" s="326"/>
      <c r="AI76" s="326"/>
      <c r="AJ76" s="322"/>
    </row>
    <row r="77" spans="2:36" ht="57.5" x14ac:dyDescent="0.35">
      <c r="B77" s="327" t="s">
        <v>806</v>
      </c>
      <c r="C77" s="327" t="s">
        <v>281</v>
      </c>
      <c r="D77" s="327" t="s">
        <v>539</v>
      </c>
      <c r="E77" s="327" t="s">
        <v>540</v>
      </c>
      <c r="F77" s="327" t="s">
        <v>281</v>
      </c>
      <c r="G77" s="327" t="s">
        <v>259</v>
      </c>
      <c r="H77" s="327" t="s">
        <v>89</v>
      </c>
      <c r="I77" s="327" t="s">
        <v>542</v>
      </c>
      <c r="J77" s="237" t="s">
        <v>260</v>
      </c>
      <c r="K77" s="236" t="s">
        <v>261</v>
      </c>
      <c r="L77" s="236" t="s">
        <v>262</v>
      </c>
      <c r="M77" s="238">
        <v>257300</v>
      </c>
      <c r="N77" s="327" t="s">
        <v>290</v>
      </c>
      <c r="O77" s="327" t="s">
        <v>552</v>
      </c>
      <c r="P77" s="320" t="s">
        <v>236</v>
      </c>
      <c r="Q77" s="320" t="s">
        <v>96</v>
      </c>
      <c r="R77" s="334" t="s">
        <v>97</v>
      </c>
      <c r="S77" s="320" t="s">
        <v>237</v>
      </c>
      <c r="T77" s="333">
        <v>255623.61</v>
      </c>
      <c r="U77" s="333">
        <v>255623.61</v>
      </c>
      <c r="V77" s="333">
        <v>255623.61</v>
      </c>
      <c r="W77" s="327" t="s">
        <v>238</v>
      </c>
      <c r="X77" s="327" t="s">
        <v>238</v>
      </c>
      <c r="Y77" s="327" t="s">
        <v>238</v>
      </c>
      <c r="Z77" s="327" t="s">
        <v>238</v>
      </c>
      <c r="AA77" s="330" t="s">
        <v>238</v>
      </c>
      <c r="AB77" s="333">
        <v>45110.06</v>
      </c>
      <c r="AC77" s="320" t="s">
        <v>239</v>
      </c>
      <c r="AD77" s="320" t="s">
        <v>238</v>
      </c>
      <c r="AE77" s="320" t="s">
        <v>238</v>
      </c>
      <c r="AF77" s="323">
        <v>255623.61</v>
      </c>
      <c r="AG77" s="320" t="s">
        <v>238</v>
      </c>
      <c r="AH77" s="324" t="s">
        <v>263</v>
      </c>
      <c r="AI77" s="324" t="s">
        <v>264</v>
      </c>
      <c r="AJ77" s="320"/>
    </row>
    <row r="78" spans="2:36" ht="46" x14ac:dyDescent="0.35">
      <c r="B78" s="328"/>
      <c r="C78" s="328"/>
      <c r="D78" s="328"/>
      <c r="E78" s="328"/>
      <c r="F78" s="328"/>
      <c r="G78" s="328"/>
      <c r="H78" s="328"/>
      <c r="I78" s="328"/>
      <c r="J78" s="240" t="s">
        <v>265</v>
      </c>
      <c r="K78" s="237" t="s">
        <v>266</v>
      </c>
      <c r="L78" s="237" t="s">
        <v>267</v>
      </c>
      <c r="M78" s="243">
        <v>708</v>
      </c>
      <c r="N78" s="328"/>
      <c r="O78" s="328"/>
      <c r="P78" s="321"/>
      <c r="Q78" s="321"/>
      <c r="R78" s="335"/>
      <c r="S78" s="321"/>
      <c r="T78" s="328"/>
      <c r="U78" s="328"/>
      <c r="V78" s="328"/>
      <c r="W78" s="328"/>
      <c r="X78" s="328"/>
      <c r="Y78" s="328"/>
      <c r="Z78" s="328"/>
      <c r="AA78" s="331"/>
      <c r="AB78" s="328"/>
      <c r="AC78" s="321"/>
      <c r="AD78" s="321"/>
      <c r="AE78" s="321"/>
      <c r="AF78" s="321"/>
      <c r="AG78" s="321"/>
      <c r="AH78" s="325"/>
      <c r="AI78" s="325"/>
      <c r="AJ78" s="321"/>
    </row>
    <row r="79" spans="2:36" ht="80.5" x14ac:dyDescent="0.35">
      <c r="B79" s="329"/>
      <c r="C79" s="329"/>
      <c r="D79" s="329"/>
      <c r="E79" s="329"/>
      <c r="F79" s="329"/>
      <c r="G79" s="329"/>
      <c r="H79" s="329"/>
      <c r="I79" s="329"/>
      <c r="J79" s="237" t="s">
        <v>268</v>
      </c>
      <c r="K79" s="242" t="s">
        <v>269</v>
      </c>
      <c r="L79" s="242" t="s">
        <v>179</v>
      </c>
      <c r="M79" s="237">
        <v>1</v>
      </c>
      <c r="N79" s="329"/>
      <c r="O79" s="329"/>
      <c r="P79" s="322"/>
      <c r="Q79" s="322"/>
      <c r="R79" s="336"/>
      <c r="S79" s="322"/>
      <c r="T79" s="329"/>
      <c r="U79" s="329"/>
      <c r="V79" s="329"/>
      <c r="W79" s="329"/>
      <c r="X79" s="329"/>
      <c r="Y79" s="329"/>
      <c r="Z79" s="329"/>
      <c r="AA79" s="332"/>
      <c r="AB79" s="329"/>
      <c r="AC79" s="322"/>
      <c r="AD79" s="322"/>
      <c r="AE79" s="322"/>
      <c r="AF79" s="322"/>
      <c r="AG79" s="322"/>
      <c r="AH79" s="326"/>
      <c r="AI79" s="326"/>
      <c r="AJ79" s="322"/>
    </row>
  </sheetData>
  <mergeCells count="770">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U6:U7"/>
    <mergeCell ref="V6:V7"/>
    <mergeCell ref="W6:W7"/>
    <mergeCell ref="H6:H7"/>
    <mergeCell ref="I6:I7"/>
    <mergeCell ref="N6:N7"/>
    <mergeCell ref="O6:O7"/>
    <mergeCell ref="P6:P7"/>
    <mergeCell ref="Q6:Q7"/>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G8:AG9"/>
    <mergeCell ref="AH8:AH9"/>
    <mergeCell ref="AI8:AI9"/>
    <mergeCell ref="AJ8:AJ9"/>
    <mergeCell ref="B10:B12"/>
    <mergeCell ref="C10:C12"/>
    <mergeCell ref="D10:D12"/>
    <mergeCell ref="E10:E12"/>
    <mergeCell ref="F10:F12"/>
    <mergeCell ref="G10:G12"/>
    <mergeCell ref="AA8:AA9"/>
    <mergeCell ref="AB8:AB9"/>
    <mergeCell ref="AC8:AC9"/>
    <mergeCell ref="AD8:AD9"/>
    <mergeCell ref="AE8:AE9"/>
    <mergeCell ref="AF8:AF9"/>
    <mergeCell ref="U8:U9"/>
    <mergeCell ref="V8:V9"/>
    <mergeCell ref="W8:W9"/>
    <mergeCell ref="X8:X9"/>
    <mergeCell ref="Y8:Y9"/>
    <mergeCell ref="Z8:Z9"/>
    <mergeCell ref="O8:O9"/>
    <mergeCell ref="P8:P9"/>
    <mergeCell ref="AB10:AB12"/>
    <mergeCell ref="AC10:AC12"/>
    <mergeCell ref="R10:R12"/>
    <mergeCell ref="S10:S12"/>
    <mergeCell ref="T10:T12"/>
    <mergeCell ref="U10:U12"/>
    <mergeCell ref="V10:V12"/>
    <mergeCell ref="W10:W12"/>
    <mergeCell ref="H10:H12"/>
    <mergeCell ref="I10:I12"/>
    <mergeCell ref="N10:N12"/>
    <mergeCell ref="O10:O12"/>
    <mergeCell ref="P10:P12"/>
    <mergeCell ref="Q10:Q12"/>
    <mergeCell ref="Q13:Q15"/>
    <mergeCell ref="R13:R15"/>
    <mergeCell ref="S13:S15"/>
    <mergeCell ref="T13:T15"/>
    <mergeCell ref="AJ10:AJ12"/>
    <mergeCell ref="B13:B15"/>
    <mergeCell ref="C13:C15"/>
    <mergeCell ref="D13:D15"/>
    <mergeCell ref="E13:E15"/>
    <mergeCell ref="F13:F15"/>
    <mergeCell ref="G13:G15"/>
    <mergeCell ref="H13:H15"/>
    <mergeCell ref="I13:I15"/>
    <mergeCell ref="N13:N15"/>
    <mergeCell ref="AD10:AD12"/>
    <mergeCell ref="AE10:AE12"/>
    <mergeCell ref="AF10:AF12"/>
    <mergeCell ref="AG10:AG12"/>
    <mergeCell ref="AH10:AH12"/>
    <mergeCell ref="AI10:AI12"/>
    <mergeCell ref="X10:X12"/>
    <mergeCell ref="Y10:Y12"/>
    <mergeCell ref="Z10:Z12"/>
    <mergeCell ref="AA10:AA12"/>
    <mergeCell ref="AG13:AG15"/>
    <mergeCell ref="AH13:AH15"/>
    <mergeCell ref="AI13:AI15"/>
    <mergeCell ref="AJ13:AJ15"/>
    <mergeCell ref="B16:B18"/>
    <mergeCell ref="C16:C18"/>
    <mergeCell ref="D16:D18"/>
    <mergeCell ref="E16:E18"/>
    <mergeCell ref="F16:F18"/>
    <mergeCell ref="G16:G18"/>
    <mergeCell ref="AA13:AA15"/>
    <mergeCell ref="AB13:AB15"/>
    <mergeCell ref="AC13:AC15"/>
    <mergeCell ref="AD13:AD15"/>
    <mergeCell ref="AE13:AE15"/>
    <mergeCell ref="AF13:AF15"/>
    <mergeCell ref="U13:U15"/>
    <mergeCell ref="V13:V15"/>
    <mergeCell ref="W13:W15"/>
    <mergeCell ref="X13:X15"/>
    <mergeCell ref="Y13:Y15"/>
    <mergeCell ref="Z13:Z15"/>
    <mergeCell ref="O13:O15"/>
    <mergeCell ref="P13:P15"/>
    <mergeCell ref="S16:S18"/>
    <mergeCell ref="T16:T18"/>
    <mergeCell ref="U16:U18"/>
    <mergeCell ref="V16:V18"/>
    <mergeCell ref="H16:H18"/>
    <mergeCell ref="I16:I18"/>
    <mergeCell ref="J16:M18"/>
    <mergeCell ref="N16:N18"/>
    <mergeCell ref="O16:O18"/>
    <mergeCell ref="P16:P18"/>
    <mergeCell ref="AI16:AI18"/>
    <mergeCell ref="AJ16:AJ18"/>
    <mergeCell ref="B19:B24"/>
    <mergeCell ref="C19:C21"/>
    <mergeCell ref="D19:D21"/>
    <mergeCell ref="E19:E21"/>
    <mergeCell ref="F19:F21"/>
    <mergeCell ref="G19:G21"/>
    <mergeCell ref="H19:H24"/>
    <mergeCell ref="I19:I24"/>
    <mergeCell ref="AC16:AC18"/>
    <mergeCell ref="AD16:AD18"/>
    <mergeCell ref="AE16:AE18"/>
    <mergeCell ref="AF16:AF18"/>
    <mergeCell ref="AG16:AG18"/>
    <mergeCell ref="AH16:AH18"/>
    <mergeCell ref="W16:W18"/>
    <mergeCell ref="X16:X18"/>
    <mergeCell ref="Y16:Y18"/>
    <mergeCell ref="Z16:Z18"/>
    <mergeCell ref="AA16:AA18"/>
    <mergeCell ref="AB16:AB18"/>
    <mergeCell ref="Q16:Q18"/>
    <mergeCell ref="R16:R18"/>
    <mergeCell ref="S19:S24"/>
    <mergeCell ref="T19:T24"/>
    <mergeCell ref="U19:U24"/>
    <mergeCell ref="V19:V24"/>
    <mergeCell ref="W19:W24"/>
    <mergeCell ref="X19:X24"/>
    <mergeCell ref="J19:M24"/>
    <mergeCell ref="N19:N24"/>
    <mergeCell ref="O19:O24"/>
    <mergeCell ref="P19:P24"/>
    <mergeCell ref="Q19:Q24"/>
    <mergeCell ref="R19:R24"/>
    <mergeCell ref="AE19:AE24"/>
    <mergeCell ref="AF19:AF24"/>
    <mergeCell ref="AG19:AG24"/>
    <mergeCell ref="AH19:AH24"/>
    <mergeCell ref="AI19:AI24"/>
    <mergeCell ref="AJ19:AJ24"/>
    <mergeCell ref="Y19:Y24"/>
    <mergeCell ref="Z19:Z24"/>
    <mergeCell ref="AA19:AA24"/>
    <mergeCell ref="AB19:AB24"/>
    <mergeCell ref="AC19:AC24"/>
    <mergeCell ref="AD19:AD24"/>
    <mergeCell ref="C22:C24"/>
    <mergeCell ref="D22:D24"/>
    <mergeCell ref="E22:E24"/>
    <mergeCell ref="F22:F24"/>
    <mergeCell ref="G22:G24"/>
    <mergeCell ref="B25:B27"/>
    <mergeCell ref="C25:C27"/>
    <mergeCell ref="D25:D27"/>
    <mergeCell ref="E25:E27"/>
    <mergeCell ref="F25:F27"/>
    <mergeCell ref="R25:R27"/>
    <mergeCell ref="S25:S27"/>
    <mergeCell ref="T25:T27"/>
    <mergeCell ref="U25:U27"/>
    <mergeCell ref="G25:G27"/>
    <mergeCell ref="H25:H27"/>
    <mergeCell ref="I25:I27"/>
    <mergeCell ref="J25:M27"/>
    <mergeCell ref="N25:N27"/>
    <mergeCell ref="O25:O27"/>
    <mergeCell ref="AH25:AH27"/>
    <mergeCell ref="AI25:AI27"/>
    <mergeCell ref="AJ25:AJ27"/>
    <mergeCell ref="B28:B30"/>
    <mergeCell ref="C28:C30"/>
    <mergeCell ref="D28:D30"/>
    <mergeCell ref="E28:E30"/>
    <mergeCell ref="F28:F30"/>
    <mergeCell ref="G28:G30"/>
    <mergeCell ref="H28:H30"/>
    <mergeCell ref="AB25:AB27"/>
    <mergeCell ref="AC25:AC27"/>
    <mergeCell ref="AD25:AD27"/>
    <mergeCell ref="AE25:AE27"/>
    <mergeCell ref="AF25:AF27"/>
    <mergeCell ref="AG25:AG27"/>
    <mergeCell ref="V25:V27"/>
    <mergeCell ref="W25:W27"/>
    <mergeCell ref="X25:X27"/>
    <mergeCell ref="Y25:Y27"/>
    <mergeCell ref="Z25:Z27"/>
    <mergeCell ref="AA25:AA27"/>
    <mergeCell ref="P25:P27"/>
    <mergeCell ref="Q25:Q27"/>
    <mergeCell ref="AH28:AH30"/>
    <mergeCell ref="AI28:AI30"/>
    <mergeCell ref="AJ28:AJ30"/>
    <mergeCell ref="Y28:Y30"/>
    <mergeCell ref="Z28:Z30"/>
    <mergeCell ref="AA28:AA30"/>
    <mergeCell ref="AB28:AB30"/>
    <mergeCell ref="AC28:AC30"/>
    <mergeCell ref="AD28:AD30"/>
    <mergeCell ref="B31:B33"/>
    <mergeCell ref="C31:C33"/>
    <mergeCell ref="D31:D33"/>
    <mergeCell ref="E31:E33"/>
    <mergeCell ref="F31:F33"/>
    <mergeCell ref="G31:G33"/>
    <mergeCell ref="AE28:AE30"/>
    <mergeCell ref="AF28:AF30"/>
    <mergeCell ref="AG28:AG30"/>
    <mergeCell ref="S28:S30"/>
    <mergeCell ref="T28:T30"/>
    <mergeCell ref="U28:U30"/>
    <mergeCell ref="V28:V30"/>
    <mergeCell ref="W28:W30"/>
    <mergeCell ref="X28:X30"/>
    <mergeCell ref="I28:I30"/>
    <mergeCell ref="N28:N30"/>
    <mergeCell ref="O28:O30"/>
    <mergeCell ref="P28:P30"/>
    <mergeCell ref="Q28:Q30"/>
    <mergeCell ref="R28:R30"/>
    <mergeCell ref="AB31:AB33"/>
    <mergeCell ref="AC31:AC33"/>
    <mergeCell ref="R31:R33"/>
    <mergeCell ref="S31:S33"/>
    <mergeCell ref="T31:T33"/>
    <mergeCell ref="U31:U33"/>
    <mergeCell ref="V31:V33"/>
    <mergeCell ref="W31:W33"/>
    <mergeCell ref="H31:H33"/>
    <mergeCell ref="I31:I33"/>
    <mergeCell ref="N31:N33"/>
    <mergeCell ref="O31:O33"/>
    <mergeCell ref="P31:P33"/>
    <mergeCell ref="Q31:Q33"/>
    <mergeCell ref="Q34:Q36"/>
    <mergeCell ref="R34:R36"/>
    <mergeCell ref="S34:S36"/>
    <mergeCell ref="T34:T36"/>
    <mergeCell ref="AJ31:AJ33"/>
    <mergeCell ref="B34:B36"/>
    <mergeCell ref="C34:C36"/>
    <mergeCell ref="D34:D36"/>
    <mergeCell ref="E34:E36"/>
    <mergeCell ref="F34:F36"/>
    <mergeCell ref="G34:G36"/>
    <mergeCell ref="H34:H36"/>
    <mergeCell ref="I34:I36"/>
    <mergeCell ref="N34:N36"/>
    <mergeCell ref="AD31:AD33"/>
    <mergeCell ref="AE31:AE33"/>
    <mergeCell ref="AF31:AF33"/>
    <mergeCell ref="AG31:AG33"/>
    <mergeCell ref="AH31:AH33"/>
    <mergeCell ref="AI31:AI33"/>
    <mergeCell ref="X31:X33"/>
    <mergeCell ref="Y31:Y33"/>
    <mergeCell ref="Z31:Z33"/>
    <mergeCell ref="AA31:AA33"/>
    <mergeCell ref="AG34:AG36"/>
    <mergeCell ref="AH34:AH36"/>
    <mergeCell ref="AI34:AI36"/>
    <mergeCell ref="AJ34:AJ36"/>
    <mergeCell ref="B37:B38"/>
    <mergeCell ref="C37:C38"/>
    <mergeCell ref="D37:D38"/>
    <mergeCell ref="E37:E38"/>
    <mergeCell ref="F37:F38"/>
    <mergeCell ref="G37:G38"/>
    <mergeCell ref="AA34:AA36"/>
    <mergeCell ref="AB34:AB36"/>
    <mergeCell ref="AC34:AC36"/>
    <mergeCell ref="AD34:AD36"/>
    <mergeCell ref="AE34:AE36"/>
    <mergeCell ref="AF34:AF36"/>
    <mergeCell ref="U34:U36"/>
    <mergeCell ref="V34:V36"/>
    <mergeCell ref="W34:W36"/>
    <mergeCell ref="X34:X36"/>
    <mergeCell ref="Y34:Y36"/>
    <mergeCell ref="Z34:Z36"/>
    <mergeCell ref="O34:O36"/>
    <mergeCell ref="P34:P36"/>
    <mergeCell ref="AB37:AB38"/>
    <mergeCell ref="AC37:AC38"/>
    <mergeCell ref="R37:R38"/>
    <mergeCell ref="S37:S38"/>
    <mergeCell ref="T37:T38"/>
    <mergeCell ref="U37:U38"/>
    <mergeCell ref="V37:V38"/>
    <mergeCell ref="W37:W38"/>
    <mergeCell ref="H37:H38"/>
    <mergeCell ref="I37:I38"/>
    <mergeCell ref="N37:N38"/>
    <mergeCell ref="O37:O38"/>
    <mergeCell ref="P37:P38"/>
    <mergeCell ref="Q37:Q38"/>
    <mergeCell ref="P39:P42"/>
    <mergeCell ref="Q39:Q42"/>
    <mergeCell ref="R39:R42"/>
    <mergeCell ref="S39:S42"/>
    <mergeCell ref="AJ37:AJ38"/>
    <mergeCell ref="B39:B47"/>
    <mergeCell ref="C39:C42"/>
    <mergeCell ref="D39:D42"/>
    <mergeCell ref="E39:E42"/>
    <mergeCell ref="F39:F42"/>
    <mergeCell ref="G39:G42"/>
    <mergeCell ref="H39:H42"/>
    <mergeCell ref="I39:I42"/>
    <mergeCell ref="J39:M42"/>
    <mergeCell ref="AD37:AD38"/>
    <mergeCell ref="AE37:AE38"/>
    <mergeCell ref="AF37:AF38"/>
    <mergeCell ref="AG37:AG38"/>
    <mergeCell ref="AH37:AH38"/>
    <mergeCell ref="AI37:AI38"/>
    <mergeCell ref="X37:X38"/>
    <mergeCell ref="Y37:Y38"/>
    <mergeCell ref="Z37:Z38"/>
    <mergeCell ref="AA37:AA38"/>
    <mergeCell ref="AF39:AF42"/>
    <mergeCell ref="AG39:AG42"/>
    <mergeCell ref="AH39:AH47"/>
    <mergeCell ref="AI39:AI47"/>
    <mergeCell ref="AJ39:AJ47"/>
    <mergeCell ref="C43:C47"/>
    <mergeCell ref="D43:D47"/>
    <mergeCell ref="E43:E47"/>
    <mergeCell ref="F43:F47"/>
    <mergeCell ref="G43:G47"/>
    <mergeCell ref="Z39:Z42"/>
    <mergeCell ref="AA39:AA42"/>
    <mergeCell ref="AB39:AB42"/>
    <mergeCell ref="AC39:AC42"/>
    <mergeCell ref="AD39:AD42"/>
    <mergeCell ref="AE39:AE42"/>
    <mergeCell ref="T39:T42"/>
    <mergeCell ref="U39:U42"/>
    <mergeCell ref="V39:V42"/>
    <mergeCell ref="W39:W42"/>
    <mergeCell ref="X39:X42"/>
    <mergeCell ref="Y39:Y42"/>
    <mergeCell ref="N39:N42"/>
    <mergeCell ref="O39:O42"/>
    <mergeCell ref="AG43:AG47"/>
    <mergeCell ref="B48:B54"/>
    <mergeCell ref="C48:C49"/>
    <mergeCell ref="D48:D49"/>
    <mergeCell ref="E48:E49"/>
    <mergeCell ref="F48:F49"/>
    <mergeCell ref="G48:G49"/>
    <mergeCell ref="X43:X47"/>
    <mergeCell ref="Y43:Y47"/>
    <mergeCell ref="Z43:Z47"/>
    <mergeCell ref="AA43:AA47"/>
    <mergeCell ref="AB43:AB47"/>
    <mergeCell ref="AC43:AC47"/>
    <mergeCell ref="R43:R47"/>
    <mergeCell ref="S43:S47"/>
    <mergeCell ref="T43:T47"/>
    <mergeCell ref="U43:U47"/>
    <mergeCell ref="V43:V47"/>
    <mergeCell ref="W43:W47"/>
    <mergeCell ref="H43:H47"/>
    <mergeCell ref="I43:I47"/>
    <mergeCell ref="N43:N47"/>
    <mergeCell ref="O43:O47"/>
    <mergeCell ref="P43:P47"/>
    <mergeCell ref="H48:H49"/>
    <mergeCell ref="I48:I49"/>
    <mergeCell ref="N48:N49"/>
    <mergeCell ref="O48:O49"/>
    <mergeCell ref="P48:P49"/>
    <mergeCell ref="Q48:Q49"/>
    <mergeCell ref="AD43:AD47"/>
    <mergeCell ref="AE43:AE47"/>
    <mergeCell ref="AF43:AF47"/>
    <mergeCell ref="Q43:Q47"/>
    <mergeCell ref="AB48:AB49"/>
    <mergeCell ref="AC48:AC49"/>
    <mergeCell ref="R48:R49"/>
    <mergeCell ref="S48:S49"/>
    <mergeCell ref="T48:T54"/>
    <mergeCell ref="U48:U49"/>
    <mergeCell ref="V48:V49"/>
    <mergeCell ref="W48:W49"/>
    <mergeCell ref="W50:W54"/>
    <mergeCell ref="AJ48:AJ54"/>
    <mergeCell ref="C50:C54"/>
    <mergeCell ref="D50:D54"/>
    <mergeCell ref="E50:E54"/>
    <mergeCell ref="F50:F54"/>
    <mergeCell ref="G50:G54"/>
    <mergeCell ref="H50:H54"/>
    <mergeCell ref="I50:I54"/>
    <mergeCell ref="N50:N54"/>
    <mergeCell ref="O50:O54"/>
    <mergeCell ref="AD48:AD49"/>
    <mergeCell ref="AE48:AE49"/>
    <mergeCell ref="AF48:AF49"/>
    <mergeCell ref="AG48:AG49"/>
    <mergeCell ref="AH48:AH54"/>
    <mergeCell ref="AI48:AI54"/>
    <mergeCell ref="AD50:AD54"/>
    <mergeCell ref="AE50:AE54"/>
    <mergeCell ref="AF50:AF54"/>
    <mergeCell ref="AG50:AG54"/>
    <mergeCell ref="X48:X49"/>
    <mergeCell ref="Y48:Y49"/>
    <mergeCell ref="Z48:Z49"/>
    <mergeCell ref="AA48:AA49"/>
    <mergeCell ref="AA50:AA54"/>
    <mergeCell ref="AB50:AB54"/>
    <mergeCell ref="AC50:AC54"/>
    <mergeCell ref="P50:P54"/>
    <mergeCell ref="Q50:Q54"/>
    <mergeCell ref="R50:R54"/>
    <mergeCell ref="S50:S54"/>
    <mergeCell ref="U50:U54"/>
    <mergeCell ref="V50:V54"/>
    <mergeCell ref="B55:B56"/>
    <mergeCell ref="C55:C56"/>
    <mergeCell ref="D55:D56"/>
    <mergeCell ref="E55:E56"/>
    <mergeCell ref="F55:F56"/>
    <mergeCell ref="G55:G56"/>
    <mergeCell ref="X50:X54"/>
    <mergeCell ref="Y50:Y54"/>
    <mergeCell ref="Z50:Z54"/>
    <mergeCell ref="AB55:AB56"/>
    <mergeCell ref="AC55:AC56"/>
    <mergeCell ref="R55:R56"/>
    <mergeCell ref="S55:S56"/>
    <mergeCell ref="T55:T56"/>
    <mergeCell ref="U55:U56"/>
    <mergeCell ref="V55:V56"/>
    <mergeCell ref="W55:W56"/>
    <mergeCell ref="H55:H56"/>
    <mergeCell ref="I55:I56"/>
    <mergeCell ref="N55:N56"/>
    <mergeCell ref="O55:O56"/>
    <mergeCell ref="P55:P56"/>
    <mergeCell ref="Q55:Q56"/>
    <mergeCell ref="Q57:Q58"/>
    <mergeCell ref="R57:R58"/>
    <mergeCell ref="S57:S58"/>
    <mergeCell ref="T57:T58"/>
    <mergeCell ref="AJ55:AJ56"/>
    <mergeCell ref="B57:B58"/>
    <mergeCell ref="C57:C58"/>
    <mergeCell ref="D57:D58"/>
    <mergeCell ref="E57:E58"/>
    <mergeCell ref="F57:F58"/>
    <mergeCell ref="G57:G58"/>
    <mergeCell ref="H57:H58"/>
    <mergeCell ref="I57:I58"/>
    <mergeCell ref="N57:N58"/>
    <mergeCell ref="AD55:AD56"/>
    <mergeCell ref="AE55:AE56"/>
    <mergeCell ref="AF55:AF56"/>
    <mergeCell ref="AG55:AG56"/>
    <mergeCell ref="AH55:AH56"/>
    <mergeCell ref="AI55:AI56"/>
    <mergeCell ref="X55:X56"/>
    <mergeCell ref="Y55:Y56"/>
    <mergeCell ref="Z55:Z56"/>
    <mergeCell ref="AA55:AA56"/>
    <mergeCell ref="AG57:AG58"/>
    <mergeCell ref="AH57:AH58"/>
    <mergeCell ref="AI57:AI58"/>
    <mergeCell ref="AJ57:AJ58"/>
    <mergeCell ref="B59:B60"/>
    <mergeCell ref="C59:C60"/>
    <mergeCell ref="D59:D60"/>
    <mergeCell ref="E59:E60"/>
    <mergeCell ref="F59:F60"/>
    <mergeCell ref="G59:G60"/>
    <mergeCell ref="AA57:AA58"/>
    <mergeCell ref="AB57:AB58"/>
    <mergeCell ref="AC57:AC58"/>
    <mergeCell ref="AD57:AD58"/>
    <mergeCell ref="AE57:AE58"/>
    <mergeCell ref="AF57:AF58"/>
    <mergeCell ref="U57:U58"/>
    <mergeCell ref="V57:V58"/>
    <mergeCell ref="W57:W58"/>
    <mergeCell ref="X57:X58"/>
    <mergeCell ref="Y57:Y58"/>
    <mergeCell ref="Z57:Z58"/>
    <mergeCell ref="O57:O58"/>
    <mergeCell ref="P57:P58"/>
    <mergeCell ref="AB59:AB60"/>
    <mergeCell ref="AC59:AC60"/>
    <mergeCell ref="R59:R60"/>
    <mergeCell ref="S59:S60"/>
    <mergeCell ref="T59:T60"/>
    <mergeCell ref="U59:U60"/>
    <mergeCell ref="V59:V60"/>
    <mergeCell ref="W59:W60"/>
    <mergeCell ref="H59:H60"/>
    <mergeCell ref="I59:I60"/>
    <mergeCell ref="N59:N60"/>
    <mergeCell ref="O59:O60"/>
    <mergeCell ref="P59:P60"/>
    <mergeCell ref="Q59:Q60"/>
    <mergeCell ref="Q61:Q63"/>
    <mergeCell ref="R61:R63"/>
    <mergeCell ref="S61:S63"/>
    <mergeCell ref="T61:T63"/>
    <mergeCell ref="AJ59:AJ60"/>
    <mergeCell ref="B61:B63"/>
    <mergeCell ref="C61:C63"/>
    <mergeCell ref="D61:D63"/>
    <mergeCell ref="E61:E63"/>
    <mergeCell ref="F61:F63"/>
    <mergeCell ref="G61:G63"/>
    <mergeCell ref="H61:H63"/>
    <mergeCell ref="I61:I63"/>
    <mergeCell ref="N61:N63"/>
    <mergeCell ref="AD59:AD60"/>
    <mergeCell ref="AE59:AE60"/>
    <mergeCell ref="AF59:AF60"/>
    <mergeCell ref="AG59:AG60"/>
    <mergeCell ref="AH59:AH60"/>
    <mergeCell ref="AI59:AI60"/>
    <mergeCell ref="X59:X60"/>
    <mergeCell ref="Y59:Y60"/>
    <mergeCell ref="Z59:Z60"/>
    <mergeCell ref="AA59:AA60"/>
    <mergeCell ref="AG61:AG63"/>
    <mergeCell ref="AH61:AH63"/>
    <mergeCell ref="AI61:AI63"/>
    <mergeCell ref="AJ61:AJ63"/>
    <mergeCell ref="B64:B66"/>
    <mergeCell ref="C64:C66"/>
    <mergeCell ref="D64:D66"/>
    <mergeCell ref="E64:E66"/>
    <mergeCell ref="F64:F66"/>
    <mergeCell ref="G64:G66"/>
    <mergeCell ref="AA61:AA63"/>
    <mergeCell ref="AB61:AB63"/>
    <mergeCell ref="AC61:AC63"/>
    <mergeCell ref="AD61:AD63"/>
    <mergeCell ref="AE61:AE63"/>
    <mergeCell ref="AF61:AF63"/>
    <mergeCell ref="U61:U63"/>
    <mergeCell ref="V61:V63"/>
    <mergeCell ref="W61:W63"/>
    <mergeCell ref="X61:X63"/>
    <mergeCell ref="Y61:Y63"/>
    <mergeCell ref="Z61:Z63"/>
    <mergeCell ref="O61:O63"/>
    <mergeCell ref="P61:P63"/>
    <mergeCell ref="AB64:AB66"/>
    <mergeCell ref="AC64:AC66"/>
    <mergeCell ref="R64:R66"/>
    <mergeCell ref="S64:S66"/>
    <mergeCell ref="T64:T66"/>
    <mergeCell ref="U64:U66"/>
    <mergeCell ref="V64:V66"/>
    <mergeCell ref="W64:W66"/>
    <mergeCell ref="H64:H66"/>
    <mergeCell ref="I64:I66"/>
    <mergeCell ref="N64:N66"/>
    <mergeCell ref="O64:O66"/>
    <mergeCell ref="P64:P66"/>
    <mergeCell ref="Q64:Q66"/>
    <mergeCell ref="Q68:Q70"/>
    <mergeCell ref="R68:R70"/>
    <mergeCell ref="S68:S70"/>
    <mergeCell ref="T68:T70"/>
    <mergeCell ref="AJ64:AJ66"/>
    <mergeCell ref="B68:B70"/>
    <mergeCell ref="C68:C70"/>
    <mergeCell ref="D68:D70"/>
    <mergeCell ref="E68:E70"/>
    <mergeCell ref="F68:F70"/>
    <mergeCell ref="G68:G70"/>
    <mergeCell ref="H68:H70"/>
    <mergeCell ref="I68:I70"/>
    <mergeCell ref="N68:N70"/>
    <mergeCell ref="AD64:AD66"/>
    <mergeCell ref="AE64:AE66"/>
    <mergeCell ref="AF64:AF66"/>
    <mergeCell ref="AG64:AG66"/>
    <mergeCell ref="AH64:AH66"/>
    <mergeCell ref="AI64:AI66"/>
    <mergeCell ref="X64:X66"/>
    <mergeCell ref="Y64:Y66"/>
    <mergeCell ref="Z64:Z66"/>
    <mergeCell ref="AA64:AA66"/>
    <mergeCell ref="AG68:AG70"/>
    <mergeCell ref="AH68:AH70"/>
    <mergeCell ref="AI68:AI70"/>
    <mergeCell ref="AJ68:AJ70"/>
    <mergeCell ref="B71:B73"/>
    <mergeCell ref="C71:C73"/>
    <mergeCell ref="D71:D73"/>
    <mergeCell ref="E71:E73"/>
    <mergeCell ref="F71:F73"/>
    <mergeCell ref="G71:G73"/>
    <mergeCell ref="AA68:AA70"/>
    <mergeCell ref="AB68:AB70"/>
    <mergeCell ref="AC68:AC70"/>
    <mergeCell ref="AD68:AD70"/>
    <mergeCell ref="AE68:AE70"/>
    <mergeCell ref="AF68:AF70"/>
    <mergeCell ref="U68:U70"/>
    <mergeCell ref="V68:V70"/>
    <mergeCell ref="W68:W70"/>
    <mergeCell ref="X68:X70"/>
    <mergeCell ref="Y68:Y70"/>
    <mergeCell ref="Z68:Z70"/>
    <mergeCell ref="O68:O70"/>
    <mergeCell ref="P68:P70"/>
    <mergeCell ref="AB71:AB73"/>
    <mergeCell ref="AC71:AC73"/>
    <mergeCell ref="R71:R73"/>
    <mergeCell ref="S71:S73"/>
    <mergeCell ref="T71:T73"/>
    <mergeCell ref="U71:U73"/>
    <mergeCell ref="V71:V73"/>
    <mergeCell ref="W71:W73"/>
    <mergeCell ref="H71:H73"/>
    <mergeCell ref="I71:I73"/>
    <mergeCell ref="N71:N73"/>
    <mergeCell ref="O71:O73"/>
    <mergeCell ref="P71:P73"/>
    <mergeCell ref="Q71:Q73"/>
    <mergeCell ref="Q74:Q76"/>
    <mergeCell ref="R74:R76"/>
    <mergeCell ref="S74:S76"/>
    <mergeCell ref="T74:T76"/>
    <mergeCell ref="AJ71:AJ73"/>
    <mergeCell ref="B74:B76"/>
    <mergeCell ref="C74:C76"/>
    <mergeCell ref="D74:D76"/>
    <mergeCell ref="E74:E76"/>
    <mergeCell ref="F74:F76"/>
    <mergeCell ref="G74:G76"/>
    <mergeCell ref="H74:H76"/>
    <mergeCell ref="I74:I76"/>
    <mergeCell ref="N74:N76"/>
    <mergeCell ref="AD71:AD73"/>
    <mergeCell ref="AE71:AE73"/>
    <mergeCell ref="AF71:AF73"/>
    <mergeCell ref="AG71:AG73"/>
    <mergeCell ref="AH71:AH73"/>
    <mergeCell ref="AI71:AI73"/>
    <mergeCell ref="X71:X73"/>
    <mergeCell ref="Y71:Y73"/>
    <mergeCell ref="Z71:Z73"/>
    <mergeCell ref="AA71:AA73"/>
    <mergeCell ref="AG74:AG76"/>
    <mergeCell ref="AH74:AH76"/>
    <mergeCell ref="AI74:AI76"/>
    <mergeCell ref="AJ74:AJ76"/>
    <mergeCell ref="B77:B79"/>
    <mergeCell ref="C77:C79"/>
    <mergeCell ref="D77:D79"/>
    <mergeCell ref="E77:E79"/>
    <mergeCell ref="F77:F79"/>
    <mergeCell ref="G77:G79"/>
    <mergeCell ref="AA74:AA76"/>
    <mergeCell ref="AB74:AB76"/>
    <mergeCell ref="AC74:AC76"/>
    <mergeCell ref="AD74:AD76"/>
    <mergeCell ref="AE74:AE76"/>
    <mergeCell ref="AF74:AF76"/>
    <mergeCell ref="U74:U76"/>
    <mergeCell ref="V74:V76"/>
    <mergeCell ref="W74:W76"/>
    <mergeCell ref="X74:X76"/>
    <mergeCell ref="Y74:Y76"/>
    <mergeCell ref="Z74:Z76"/>
    <mergeCell ref="O74:O76"/>
    <mergeCell ref="P74:P76"/>
    <mergeCell ref="R77:R79"/>
    <mergeCell ref="S77:S79"/>
    <mergeCell ref="T77:T79"/>
    <mergeCell ref="U77:U79"/>
    <mergeCell ref="V77:V79"/>
    <mergeCell ref="W77:W79"/>
    <mergeCell ref="H77:H79"/>
    <mergeCell ref="I77:I79"/>
    <mergeCell ref="N77:N79"/>
    <mergeCell ref="O77:O79"/>
    <mergeCell ref="P77:P79"/>
    <mergeCell ref="Q77:Q79"/>
    <mergeCell ref="AJ77:AJ79"/>
    <mergeCell ref="AD77:AD79"/>
    <mergeCell ref="AE77:AE79"/>
    <mergeCell ref="AF77:AF79"/>
    <mergeCell ref="AG77:AG79"/>
    <mergeCell ref="AH77:AH79"/>
    <mergeCell ref="AI77:AI79"/>
    <mergeCell ref="X77:X79"/>
    <mergeCell ref="Y77:Y79"/>
    <mergeCell ref="Z77:Z79"/>
    <mergeCell ref="AA77:AA79"/>
    <mergeCell ref="AB77:AB79"/>
    <mergeCell ref="AC77:AC7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CC33C-B561-4696-90F3-3A89C78BEC3A}">
  <dimension ref="A1:AJ162"/>
  <sheetViews>
    <sheetView topLeftCell="A156" zoomScale="85" zoomScaleNormal="85" workbookViewId="0">
      <selection activeCell="G158" sqref="G158:G160"/>
    </sheetView>
  </sheetViews>
  <sheetFormatPr defaultRowHeight="14.5" x14ac:dyDescent="0.35"/>
  <cols>
    <col min="1" max="1" width="5" customWidth="1"/>
    <col min="2" max="2" width="21" customWidth="1"/>
    <col min="3" max="3" width="17.54296875" customWidth="1"/>
    <col min="4" max="4" width="13.54296875" style="248" customWidth="1"/>
    <col min="5" max="5" width="13.54296875" customWidth="1"/>
    <col min="6" max="6" width="18.453125" style="248" customWidth="1"/>
    <col min="7" max="7" width="50.453125" customWidth="1"/>
    <col min="8" max="8" width="14.54296875" customWidth="1"/>
    <col min="9" max="9" width="13.54296875" customWidth="1"/>
    <col min="10" max="10" width="12.54296875" customWidth="1"/>
    <col min="11" max="14" width="10.54296875" customWidth="1"/>
    <col min="15" max="16" width="15.54296875" customWidth="1"/>
    <col min="17" max="17" width="18.54296875" customWidth="1"/>
    <col min="18" max="18" width="15.54296875" customWidth="1"/>
    <col min="19" max="19" width="14" customWidth="1"/>
    <col min="20" max="20" width="22.26953125" customWidth="1"/>
    <col min="21" max="21" width="14" customWidth="1"/>
    <col min="22" max="22" width="11.453125" bestFit="1" customWidth="1"/>
    <col min="23" max="23" width="11.453125" customWidth="1"/>
    <col min="24" max="24" width="10" customWidth="1"/>
    <col min="25" max="25" width="11.54296875" customWidth="1"/>
    <col min="26" max="27" width="12.453125" customWidth="1"/>
    <col min="28" max="29" width="11.453125" customWidth="1"/>
    <col min="30" max="30" width="12.453125" customWidth="1"/>
    <col min="31" max="33" width="11.453125" customWidth="1"/>
    <col min="34" max="34" width="24.453125" customWidth="1"/>
    <col min="35" max="35" width="19.453125" customWidth="1"/>
    <col min="36" max="36" width="10.453125" customWidth="1"/>
  </cols>
  <sheetData>
    <row r="1" spans="1:36" x14ac:dyDescent="0.35">
      <c r="A1" s="1"/>
      <c r="B1" s="319" t="s">
        <v>40</v>
      </c>
      <c r="C1" s="319"/>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319"/>
      <c r="AJ1" s="1"/>
    </row>
    <row r="2" spans="1:36" x14ac:dyDescent="0.35">
      <c r="A2" s="1"/>
      <c r="B2" s="1"/>
      <c r="C2" s="1"/>
      <c r="D2" s="244"/>
      <c r="E2" s="1"/>
      <c r="F2" s="244"/>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5" customHeight="1" x14ac:dyDescent="0.35">
      <c r="A3" s="1"/>
      <c r="B3" s="429" t="s">
        <v>0</v>
      </c>
      <c r="C3" s="429" t="s">
        <v>1</v>
      </c>
      <c r="D3" s="429" t="s">
        <v>28</v>
      </c>
      <c r="E3" s="429" t="s">
        <v>29</v>
      </c>
      <c r="F3" s="429" t="s">
        <v>30</v>
      </c>
      <c r="G3" s="429" t="s">
        <v>3</v>
      </c>
      <c r="H3" s="429" t="s">
        <v>559</v>
      </c>
      <c r="I3" s="429" t="s">
        <v>560</v>
      </c>
      <c r="J3" s="430" t="s">
        <v>6</v>
      </c>
      <c r="K3" s="430"/>
      <c r="L3" s="430"/>
      <c r="M3" s="430"/>
      <c r="N3" s="431" t="s">
        <v>47</v>
      </c>
      <c r="O3" s="429" t="s">
        <v>31</v>
      </c>
      <c r="P3" s="429" t="s">
        <v>42</v>
      </c>
      <c r="Q3" s="429" t="s">
        <v>32</v>
      </c>
      <c r="R3" s="429" t="s">
        <v>37</v>
      </c>
      <c r="S3" s="429" t="s">
        <v>33</v>
      </c>
      <c r="T3" s="429" t="s">
        <v>55</v>
      </c>
      <c r="U3" s="429" t="s">
        <v>57</v>
      </c>
      <c r="V3" s="430" t="s">
        <v>59</v>
      </c>
      <c r="W3" s="430"/>
      <c r="X3" s="430"/>
      <c r="Y3" s="430"/>
      <c r="Z3" s="430"/>
      <c r="AA3" s="430"/>
      <c r="AB3" s="429" t="s">
        <v>69</v>
      </c>
      <c r="AC3" s="431" t="s">
        <v>75</v>
      </c>
      <c r="AD3" s="433" t="s">
        <v>82</v>
      </c>
      <c r="AE3" s="434"/>
      <c r="AF3" s="435"/>
      <c r="AG3" s="431" t="s">
        <v>27</v>
      </c>
      <c r="AH3" s="431" t="s">
        <v>36</v>
      </c>
      <c r="AI3" s="429" t="s">
        <v>34</v>
      </c>
      <c r="AJ3" s="431" t="s">
        <v>35</v>
      </c>
    </row>
    <row r="4" spans="1:36" ht="169.4" customHeight="1" x14ac:dyDescent="0.35">
      <c r="A4" s="1"/>
      <c r="B4" s="429"/>
      <c r="C4" s="429"/>
      <c r="D4" s="429"/>
      <c r="E4" s="429"/>
      <c r="F4" s="429"/>
      <c r="G4" s="429"/>
      <c r="H4" s="429"/>
      <c r="I4" s="429"/>
      <c r="J4" s="262" t="s">
        <v>7</v>
      </c>
      <c r="K4" s="262" t="s">
        <v>8</v>
      </c>
      <c r="L4" s="262" t="s">
        <v>9</v>
      </c>
      <c r="M4" s="262" t="s">
        <v>10</v>
      </c>
      <c r="N4" s="432"/>
      <c r="O4" s="429"/>
      <c r="P4" s="429"/>
      <c r="Q4" s="429"/>
      <c r="R4" s="429"/>
      <c r="S4" s="429"/>
      <c r="T4" s="429"/>
      <c r="U4" s="429"/>
      <c r="V4" s="262" t="s">
        <v>84</v>
      </c>
      <c r="W4" s="262" t="s">
        <v>62</v>
      </c>
      <c r="X4" s="262" t="s">
        <v>15</v>
      </c>
      <c r="Y4" s="262" t="s">
        <v>63</v>
      </c>
      <c r="Z4" s="262" t="s">
        <v>60</v>
      </c>
      <c r="AA4" s="262" t="s">
        <v>25</v>
      </c>
      <c r="AB4" s="429"/>
      <c r="AC4" s="432"/>
      <c r="AD4" s="262" t="s">
        <v>16</v>
      </c>
      <c r="AE4" s="262" t="s">
        <v>17</v>
      </c>
      <c r="AF4" s="262" t="s">
        <v>26</v>
      </c>
      <c r="AG4" s="432"/>
      <c r="AH4" s="432"/>
      <c r="AI4" s="429"/>
      <c r="AJ4" s="432"/>
    </row>
    <row r="5" spans="1:36" x14ac:dyDescent="0.35">
      <c r="A5" s="1"/>
      <c r="B5" s="263">
        <v>1</v>
      </c>
      <c r="C5" s="263">
        <v>2</v>
      </c>
      <c r="D5" s="263">
        <v>3</v>
      </c>
      <c r="E5" s="263">
        <v>4</v>
      </c>
      <c r="F5" s="263">
        <v>5</v>
      </c>
      <c r="G5" s="263">
        <v>6</v>
      </c>
      <c r="H5" s="263">
        <v>7</v>
      </c>
      <c r="I5" s="263">
        <v>8</v>
      </c>
      <c r="J5" s="263">
        <v>9</v>
      </c>
      <c r="K5" s="263">
        <v>10</v>
      </c>
      <c r="L5" s="263">
        <v>11</v>
      </c>
      <c r="M5" s="263">
        <v>12</v>
      </c>
      <c r="N5" s="263">
        <v>13</v>
      </c>
      <c r="O5" s="263">
        <v>14</v>
      </c>
      <c r="P5" s="263">
        <v>15</v>
      </c>
      <c r="Q5" s="263">
        <v>16</v>
      </c>
      <c r="R5" s="263">
        <v>17</v>
      </c>
      <c r="S5" s="263">
        <v>18</v>
      </c>
      <c r="T5" s="263">
        <v>19</v>
      </c>
      <c r="U5" s="263">
        <v>20</v>
      </c>
      <c r="V5" s="263">
        <v>21</v>
      </c>
      <c r="W5" s="263">
        <v>22</v>
      </c>
      <c r="X5" s="263">
        <v>23</v>
      </c>
      <c r="Y5" s="263">
        <v>24</v>
      </c>
      <c r="Z5" s="263">
        <v>25</v>
      </c>
      <c r="AA5" s="263">
        <v>26</v>
      </c>
      <c r="AB5" s="263">
        <v>27</v>
      </c>
      <c r="AC5" s="263">
        <v>28</v>
      </c>
      <c r="AD5" s="263">
        <v>29</v>
      </c>
      <c r="AE5" s="263">
        <v>30</v>
      </c>
      <c r="AF5" s="263">
        <v>31</v>
      </c>
      <c r="AG5" s="263">
        <v>32</v>
      </c>
      <c r="AH5" s="263">
        <v>33</v>
      </c>
      <c r="AI5" s="263">
        <v>34</v>
      </c>
      <c r="AJ5" s="263">
        <v>35</v>
      </c>
    </row>
    <row r="6" spans="1:36" ht="91.75" customHeight="1" x14ac:dyDescent="0.35">
      <c r="A6" s="1"/>
      <c r="B6" s="320" t="s">
        <v>561</v>
      </c>
      <c r="C6" s="320" t="s">
        <v>562</v>
      </c>
      <c r="D6" s="320" t="s">
        <v>767</v>
      </c>
      <c r="E6" s="320" t="s">
        <v>564</v>
      </c>
      <c r="F6" s="320" t="s">
        <v>565</v>
      </c>
      <c r="G6" s="321" t="s">
        <v>566</v>
      </c>
      <c r="H6" s="321" t="s">
        <v>89</v>
      </c>
      <c r="I6" s="321" t="s">
        <v>89</v>
      </c>
      <c r="J6" s="264" t="s">
        <v>567</v>
      </c>
      <c r="K6" s="264" t="s">
        <v>568</v>
      </c>
      <c r="L6" s="264" t="s">
        <v>569</v>
      </c>
      <c r="M6" s="264">
        <v>10.87</v>
      </c>
      <c r="N6" s="320" t="s">
        <v>93</v>
      </c>
      <c r="O6" s="439" t="s">
        <v>128</v>
      </c>
      <c r="P6" s="320" t="s">
        <v>570</v>
      </c>
      <c r="Q6" s="320" t="s">
        <v>96</v>
      </c>
      <c r="R6" s="320" t="s">
        <v>338</v>
      </c>
      <c r="S6" s="320" t="s">
        <v>237</v>
      </c>
      <c r="T6" s="438" t="s">
        <v>571</v>
      </c>
      <c r="U6" s="438" t="str">
        <f>T6</f>
        <v xml:space="preserve">686 712,02 
</v>
      </c>
      <c r="V6" s="438" t="str">
        <f>T6</f>
        <v xml:space="preserve">686 712,02 
</v>
      </c>
      <c r="W6" s="438" t="s">
        <v>238</v>
      </c>
      <c r="X6" s="438" t="s">
        <v>238</v>
      </c>
      <c r="Y6" s="438" t="s">
        <v>238</v>
      </c>
      <c r="Z6" s="438" t="s">
        <v>238</v>
      </c>
      <c r="AA6" s="438" t="s">
        <v>238</v>
      </c>
      <c r="AB6" s="438" t="s">
        <v>572</v>
      </c>
      <c r="AC6" s="407" t="s">
        <v>100</v>
      </c>
      <c r="AD6" s="407" t="s">
        <v>238</v>
      </c>
      <c r="AE6" s="440" t="str">
        <f>T6</f>
        <v xml:space="preserve">686 712,02 
</v>
      </c>
      <c r="AF6" s="320" t="s">
        <v>238</v>
      </c>
      <c r="AG6" s="320" t="s">
        <v>238</v>
      </c>
      <c r="AH6" s="436" t="s">
        <v>241</v>
      </c>
      <c r="AI6" s="436" t="s">
        <v>273</v>
      </c>
      <c r="AJ6" s="265"/>
    </row>
    <row r="7" spans="1:36" ht="137.25" customHeight="1" x14ac:dyDescent="0.35">
      <c r="A7" s="9"/>
      <c r="B7" s="322"/>
      <c r="C7" s="322"/>
      <c r="D7" s="322"/>
      <c r="E7" s="322"/>
      <c r="F7" s="322"/>
      <c r="G7" s="322"/>
      <c r="H7" s="322"/>
      <c r="I7" s="322"/>
      <c r="J7" s="264" t="s">
        <v>573</v>
      </c>
      <c r="K7" s="264" t="s">
        <v>574</v>
      </c>
      <c r="L7" s="264" t="s">
        <v>575</v>
      </c>
      <c r="M7" s="264">
        <v>1</v>
      </c>
      <c r="N7" s="322"/>
      <c r="O7" s="439"/>
      <c r="P7" s="322"/>
      <c r="Q7" s="322"/>
      <c r="R7" s="322"/>
      <c r="S7" s="322"/>
      <c r="T7" s="438"/>
      <c r="U7" s="438"/>
      <c r="V7" s="438"/>
      <c r="W7" s="438"/>
      <c r="X7" s="438"/>
      <c r="Y7" s="438"/>
      <c r="Z7" s="438"/>
      <c r="AA7" s="438"/>
      <c r="AB7" s="438"/>
      <c r="AC7" s="409"/>
      <c r="AD7" s="409"/>
      <c r="AE7" s="441"/>
      <c r="AF7" s="322"/>
      <c r="AG7" s="322"/>
      <c r="AH7" s="437"/>
      <c r="AI7" s="437"/>
      <c r="AJ7" s="266"/>
    </row>
    <row r="8" spans="1:36" ht="91.75" customHeight="1" x14ac:dyDescent="0.35">
      <c r="A8" s="1"/>
      <c r="B8" s="320" t="s">
        <v>576</v>
      </c>
      <c r="C8" s="320" t="s">
        <v>577</v>
      </c>
      <c r="D8" s="320" t="s">
        <v>767</v>
      </c>
      <c r="E8" s="320" t="s">
        <v>564</v>
      </c>
      <c r="F8" s="320" t="s">
        <v>578</v>
      </c>
      <c r="G8" s="321" t="s">
        <v>566</v>
      </c>
      <c r="H8" s="320" t="s">
        <v>89</v>
      </c>
      <c r="I8" s="320" t="s">
        <v>89</v>
      </c>
      <c r="J8" s="264" t="s">
        <v>567</v>
      </c>
      <c r="K8" s="264" t="s">
        <v>568</v>
      </c>
      <c r="L8" s="264" t="s">
        <v>569</v>
      </c>
      <c r="M8" s="264">
        <v>2.8</v>
      </c>
      <c r="N8" s="320" t="s">
        <v>93</v>
      </c>
      <c r="O8" s="439" t="s">
        <v>128</v>
      </c>
      <c r="P8" s="320" t="s">
        <v>570</v>
      </c>
      <c r="Q8" s="320" t="s">
        <v>96</v>
      </c>
      <c r="R8" s="320" t="s">
        <v>338</v>
      </c>
      <c r="S8" s="320" t="s">
        <v>237</v>
      </c>
      <c r="T8" s="438" t="s">
        <v>579</v>
      </c>
      <c r="U8" s="438" t="str">
        <f>T8</f>
        <v xml:space="preserve">137 300,50 
</v>
      </c>
      <c r="V8" s="438" t="str">
        <f>T8</f>
        <v xml:space="preserve">137 300,50 
</v>
      </c>
      <c r="W8" s="438" t="s">
        <v>238</v>
      </c>
      <c r="X8" s="438" t="s">
        <v>238</v>
      </c>
      <c r="Y8" s="438" t="s">
        <v>238</v>
      </c>
      <c r="Z8" s="438" t="s">
        <v>238</v>
      </c>
      <c r="AA8" s="438" t="s">
        <v>238</v>
      </c>
      <c r="AB8" s="438" t="s">
        <v>580</v>
      </c>
      <c r="AC8" s="407" t="s">
        <v>100</v>
      </c>
      <c r="AD8" s="407" t="s">
        <v>238</v>
      </c>
      <c r="AE8" s="440" t="str">
        <f>T8</f>
        <v xml:space="preserve">137 300,50 
</v>
      </c>
      <c r="AF8" s="320" t="s">
        <v>238</v>
      </c>
      <c r="AG8" s="320" t="s">
        <v>238</v>
      </c>
      <c r="AH8" s="436" t="s">
        <v>301</v>
      </c>
      <c r="AI8" s="436" t="s">
        <v>263</v>
      </c>
      <c r="AJ8" s="265"/>
    </row>
    <row r="9" spans="1:36" ht="137.25" customHeight="1" x14ac:dyDescent="0.35">
      <c r="A9" s="9"/>
      <c r="B9" s="322"/>
      <c r="C9" s="322"/>
      <c r="D9" s="322"/>
      <c r="E9" s="322"/>
      <c r="F9" s="322"/>
      <c r="G9" s="322"/>
      <c r="H9" s="322"/>
      <c r="I9" s="322"/>
      <c r="J9" s="264" t="s">
        <v>573</v>
      </c>
      <c r="K9" s="264" t="s">
        <v>574</v>
      </c>
      <c r="L9" s="264" t="s">
        <v>575</v>
      </c>
      <c r="M9" s="264">
        <v>1</v>
      </c>
      <c r="N9" s="322"/>
      <c r="O9" s="439"/>
      <c r="P9" s="322"/>
      <c r="Q9" s="322"/>
      <c r="R9" s="322"/>
      <c r="S9" s="322"/>
      <c r="T9" s="438"/>
      <c r="U9" s="438"/>
      <c r="V9" s="438"/>
      <c r="W9" s="438"/>
      <c r="X9" s="438"/>
      <c r="Y9" s="438"/>
      <c r="Z9" s="438"/>
      <c r="AA9" s="438"/>
      <c r="AB9" s="438"/>
      <c r="AC9" s="409"/>
      <c r="AD9" s="409"/>
      <c r="AE9" s="441"/>
      <c r="AF9" s="322"/>
      <c r="AG9" s="322"/>
      <c r="AH9" s="437"/>
      <c r="AI9" s="437"/>
      <c r="AJ9" s="266"/>
    </row>
    <row r="10" spans="1:36" ht="91.75" customHeight="1" x14ac:dyDescent="0.35">
      <c r="A10" s="1"/>
      <c r="B10" s="320" t="s">
        <v>581</v>
      </c>
      <c r="C10" s="320" t="s">
        <v>582</v>
      </c>
      <c r="D10" s="320" t="s">
        <v>767</v>
      </c>
      <c r="E10" s="320" t="s">
        <v>564</v>
      </c>
      <c r="F10" s="320" t="s">
        <v>583</v>
      </c>
      <c r="G10" s="321" t="s">
        <v>566</v>
      </c>
      <c r="H10" s="320" t="s">
        <v>89</v>
      </c>
      <c r="I10" s="320" t="s">
        <v>89</v>
      </c>
      <c r="J10" s="264" t="s">
        <v>567</v>
      </c>
      <c r="K10" s="264" t="s">
        <v>568</v>
      </c>
      <c r="L10" s="264" t="s">
        <v>569</v>
      </c>
      <c r="M10" s="264">
        <v>7.18</v>
      </c>
      <c r="N10" s="320" t="s">
        <v>93</v>
      </c>
      <c r="O10" s="439" t="s">
        <v>128</v>
      </c>
      <c r="P10" s="320" t="s">
        <v>570</v>
      </c>
      <c r="Q10" s="320" t="s">
        <v>96</v>
      </c>
      <c r="R10" s="320" t="s">
        <v>338</v>
      </c>
      <c r="S10" s="320" t="s">
        <v>237</v>
      </c>
      <c r="T10" s="438">
        <v>219338.16</v>
      </c>
      <c r="U10" s="438">
        <f>T10</f>
        <v>219338.16</v>
      </c>
      <c r="V10" s="440">
        <f>T10</f>
        <v>219338.16</v>
      </c>
      <c r="W10" s="407" t="s">
        <v>238</v>
      </c>
      <c r="X10" s="407" t="s">
        <v>238</v>
      </c>
      <c r="Y10" s="407" t="s">
        <v>238</v>
      </c>
      <c r="Z10" s="407" t="s">
        <v>238</v>
      </c>
      <c r="AA10" s="407" t="s">
        <v>238</v>
      </c>
      <c r="AB10" s="438">
        <v>38706.74</v>
      </c>
      <c r="AC10" s="407" t="s">
        <v>100</v>
      </c>
      <c r="AD10" s="407" t="s">
        <v>238</v>
      </c>
      <c r="AE10" s="440">
        <f>T10</f>
        <v>219338.16</v>
      </c>
      <c r="AF10" s="320" t="s">
        <v>238</v>
      </c>
      <c r="AG10" s="320" t="s">
        <v>238</v>
      </c>
      <c r="AH10" s="436" t="s">
        <v>395</v>
      </c>
      <c r="AI10" s="436" t="s">
        <v>557</v>
      </c>
      <c r="AJ10" s="265"/>
    </row>
    <row r="11" spans="1:36" ht="137.25" customHeight="1" x14ac:dyDescent="0.35">
      <c r="A11" s="9"/>
      <c r="B11" s="322"/>
      <c r="C11" s="322"/>
      <c r="D11" s="322"/>
      <c r="E11" s="322"/>
      <c r="F11" s="322"/>
      <c r="G11" s="322"/>
      <c r="H11" s="322"/>
      <c r="I11" s="322"/>
      <c r="J11" s="264" t="s">
        <v>573</v>
      </c>
      <c r="K11" s="264" t="s">
        <v>574</v>
      </c>
      <c r="L11" s="264" t="s">
        <v>575</v>
      </c>
      <c r="M11" s="264">
        <v>1</v>
      </c>
      <c r="N11" s="322"/>
      <c r="O11" s="439"/>
      <c r="P11" s="322"/>
      <c r="Q11" s="322"/>
      <c r="R11" s="322"/>
      <c r="S11" s="322"/>
      <c r="T11" s="438"/>
      <c r="U11" s="438"/>
      <c r="V11" s="441"/>
      <c r="W11" s="409"/>
      <c r="X11" s="409"/>
      <c r="Y11" s="409"/>
      <c r="Z11" s="409"/>
      <c r="AA11" s="409"/>
      <c r="AB11" s="442"/>
      <c r="AC11" s="409"/>
      <c r="AD11" s="409"/>
      <c r="AE11" s="441"/>
      <c r="AF11" s="322"/>
      <c r="AG11" s="322"/>
      <c r="AH11" s="437"/>
      <c r="AI11" s="437"/>
      <c r="AJ11" s="266"/>
    </row>
    <row r="12" spans="1:36" s="246" customFormat="1" ht="92" x14ac:dyDescent="0.35">
      <c r="A12" s="245"/>
      <c r="B12" s="439" t="s">
        <v>768</v>
      </c>
      <c r="C12" s="439" t="s">
        <v>584</v>
      </c>
      <c r="D12" s="439" t="s">
        <v>769</v>
      </c>
      <c r="E12" s="439" t="s">
        <v>585</v>
      </c>
      <c r="F12" s="439" t="s">
        <v>586</v>
      </c>
      <c r="G12" s="439" t="s">
        <v>587</v>
      </c>
      <c r="H12" s="320" t="s">
        <v>89</v>
      </c>
      <c r="I12" s="320" t="s">
        <v>89</v>
      </c>
      <c r="J12" s="264" t="s">
        <v>588</v>
      </c>
      <c r="K12" s="268" t="s">
        <v>770</v>
      </c>
      <c r="L12" s="264" t="s">
        <v>590</v>
      </c>
      <c r="M12" s="264">
        <v>3.38</v>
      </c>
      <c r="N12" s="320" t="s">
        <v>93</v>
      </c>
      <c r="O12" s="320" t="s">
        <v>128</v>
      </c>
      <c r="P12" s="320" t="s">
        <v>570</v>
      </c>
      <c r="Q12" s="320" t="s">
        <v>96</v>
      </c>
      <c r="R12" s="320" t="s">
        <v>338</v>
      </c>
      <c r="S12" s="320" t="s">
        <v>237</v>
      </c>
      <c r="T12" s="407">
        <f>U12+U15</f>
        <v>1020000</v>
      </c>
      <c r="U12" s="407">
        <v>467500</v>
      </c>
      <c r="V12" s="407">
        <f>U12</f>
        <v>467500</v>
      </c>
      <c r="W12" s="438" t="s">
        <v>238</v>
      </c>
      <c r="X12" s="438" t="s">
        <v>238</v>
      </c>
      <c r="Y12" s="438" t="s">
        <v>238</v>
      </c>
      <c r="Z12" s="438" t="s">
        <v>238</v>
      </c>
      <c r="AA12" s="438" t="s">
        <v>238</v>
      </c>
      <c r="AB12" s="407">
        <v>82500</v>
      </c>
      <c r="AC12" s="407" t="s">
        <v>100</v>
      </c>
      <c r="AD12" s="438" t="s">
        <v>238</v>
      </c>
      <c r="AE12" s="440">
        <f>V12</f>
        <v>467500</v>
      </c>
      <c r="AF12" s="444" t="s">
        <v>238</v>
      </c>
      <c r="AG12" s="444" t="s">
        <v>238</v>
      </c>
      <c r="AH12" s="444" t="s">
        <v>241</v>
      </c>
      <c r="AI12" s="444" t="s">
        <v>273</v>
      </c>
      <c r="AJ12" s="439"/>
    </row>
    <row r="13" spans="1:36" s="246" customFormat="1" ht="46" x14ac:dyDescent="0.35">
      <c r="A13" s="245"/>
      <c r="B13" s="439"/>
      <c r="C13" s="439"/>
      <c r="D13" s="439"/>
      <c r="E13" s="439"/>
      <c r="F13" s="439"/>
      <c r="G13" s="439"/>
      <c r="H13" s="321"/>
      <c r="I13" s="321"/>
      <c r="J13" s="264" t="s">
        <v>573</v>
      </c>
      <c r="K13" s="264" t="s">
        <v>574</v>
      </c>
      <c r="L13" s="264" t="s">
        <v>575</v>
      </c>
      <c r="M13" s="264">
        <v>1</v>
      </c>
      <c r="N13" s="321"/>
      <c r="O13" s="321"/>
      <c r="P13" s="321"/>
      <c r="Q13" s="321"/>
      <c r="R13" s="321"/>
      <c r="S13" s="321"/>
      <c r="T13" s="408"/>
      <c r="U13" s="408"/>
      <c r="V13" s="408"/>
      <c r="W13" s="438"/>
      <c r="X13" s="438"/>
      <c r="Y13" s="438"/>
      <c r="Z13" s="438"/>
      <c r="AA13" s="438"/>
      <c r="AB13" s="408"/>
      <c r="AC13" s="408"/>
      <c r="AD13" s="438"/>
      <c r="AE13" s="443"/>
      <c r="AF13" s="444"/>
      <c r="AG13" s="444"/>
      <c r="AH13" s="444"/>
      <c r="AI13" s="444"/>
      <c r="AJ13" s="439"/>
    </row>
    <row r="14" spans="1:36" s="246" customFormat="1" ht="57.5" x14ac:dyDescent="0.35">
      <c r="A14" s="245"/>
      <c r="B14" s="439"/>
      <c r="C14" s="439"/>
      <c r="D14" s="439"/>
      <c r="E14" s="439"/>
      <c r="F14" s="439"/>
      <c r="G14" s="439"/>
      <c r="H14" s="321"/>
      <c r="I14" s="321"/>
      <c r="J14" s="264" t="s">
        <v>591</v>
      </c>
      <c r="K14" s="264" t="s">
        <v>592</v>
      </c>
      <c r="L14" s="264" t="s">
        <v>593</v>
      </c>
      <c r="M14" s="264" t="s">
        <v>594</v>
      </c>
      <c r="N14" s="322"/>
      <c r="O14" s="321"/>
      <c r="P14" s="321"/>
      <c r="Q14" s="321"/>
      <c r="R14" s="321"/>
      <c r="S14" s="321"/>
      <c r="T14" s="408"/>
      <c r="U14" s="409"/>
      <c r="V14" s="409"/>
      <c r="W14" s="438"/>
      <c r="X14" s="438"/>
      <c r="Y14" s="438"/>
      <c r="Z14" s="438"/>
      <c r="AA14" s="438"/>
      <c r="AB14" s="409"/>
      <c r="AC14" s="408"/>
      <c r="AD14" s="438"/>
      <c r="AE14" s="441"/>
      <c r="AF14" s="444"/>
      <c r="AG14" s="444"/>
      <c r="AH14" s="444"/>
      <c r="AI14" s="444"/>
      <c r="AJ14" s="439"/>
    </row>
    <row r="15" spans="1:36" s="246" customFormat="1" ht="111" customHeight="1" x14ac:dyDescent="0.35">
      <c r="A15" s="245"/>
      <c r="B15" s="439"/>
      <c r="C15" s="439"/>
      <c r="D15" s="439"/>
      <c r="E15" s="439"/>
      <c r="F15" s="439" t="s">
        <v>595</v>
      </c>
      <c r="G15" s="439"/>
      <c r="H15" s="321"/>
      <c r="I15" s="321"/>
      <c r="J15" s="264" t="s">
        <v>596</v>
      </c>
      <c r="K15" s="268" t="s">
        <v>770</v>
      </c>
      <c r="L15" s="264" t="s">
        <v>597</v>
      </c>
      <c r="M15" s="264">
        <v>6.7</v>
      </c>
      <c r="N15" s="320" t="s">
        <v>93</v>
      </c>
      <c r="O15" s="321"/>
      <c r="P15" s="321"/>
      <c r="Q15" s="321"/>
      <c r="R15" s="321"/>
      <c r="S15" s="321"/>
      <c r="T15" s="408"/>
      <c r="U15" s="407">
        <v>552500</v>
      </c>
      <c r="V15" s="407">
        <f>U15</f>
        <v>552500</v>
      </c>
      <c r="W15" s="438" t="s">
        <v>238</v>
      </c>
      <c r="X15" s="438" t="s">
        <v>238</v>
      </c>
      <c r="Y15" s="438" t="s">
        <v>238</v>
      </c>
      <c r="Z15" s="438" t="s">
        <v>238</v>
      </c>
      <c r="AA15" s="438" t="s">
        <v>238</v>
      </c>
      <c r="AB15" s="407">
        <v>97500</v>
      </c>
      <c r="AC15" s="408"/>
      <c r="AD15" s="438" t="s">
        <v>238</v>
      </c>
      <c r="AE15" s="440">
        <f>V15</f>
        <v>552500</v>
      </c>
      <c r="AF15" s="444" t="s">
        <v>238</v>
      </c>
      <c r="AG15" s="444" t="s">
        <v>238</v>
      </c>
      <c r="AH15" s="444"/>
      <c r="AI15" s="444"/>
      <c r="AJ15" s="439"/>
    </row>
    <row r="16" spans="1:36" s="246" customFormat="1" ht="72" customHeight="1" x14ac:dyDescent="0.35">
      <c r="A16" s="245"/>
      <c r="B16" s="439"/>
      <c r="C16" s="439"/>
      <c r="D16" s="439"/>
      <c r="E16" s="439"/>
      <c r="F16" s="439"/>
      <c r="G16" s="439"/>
      <c r="H16" s="321"/>
      <c r="I16" s="321"/>
      <c r="J16" s="264" t="s">
        <v>598</v>
      </c>
      <c r="K16" s="264" t="s">
        <v>574</v>
      </c>
      <c r="L16" s="264" t="s">
        <v>599</v>
      </c>
      <c r="M16" s="264">
        <v>1</v>
      </c>
      <c r="N16" s="321"/>
      <c r="O16" s="321"/>
      <c r="P16" s="321"/>
      <c r="Q16" s="321"/>
      <c r="R16" s="321"/>
      <c r="S16" s="321"/>
      <c r="T16" s="408"/>
      <c r="U16" s="408"/>
      <c r="V16" s="408"/>
      <c r="W16" s="438"/>
      <c r="X16" s="438"/>
      <c r="Y16" s="438"/>
      <c r="Z16" s="438"/>
      <c r="AA16" s="438"/>
      <c r="AB16" s="408"/>
      <c r="AC16" s="408"/>
      <c r="AD16" s="438"/>
      <c r="AE16" s="443"/>
      <c r="AF16" s="444"/>
      <c r="AG16" s="444"/>
      <c r="AH16" s="444"/>
      <c r="AI16" s="444"/>
      <c r="AJ16" s="439"/>
    </row>
    <row r="17" spans="1:36" s="246" customFormat="1" ht="57.5" x14ac:dyDescent="0.35">
      <c r="A17" s="245"/>
      <c r="B17" s="439"/>
      <c r="C17" s="439"/>
      <c r="D17" s="439"/>
      <c r="E17" s="439"/>
      <c r="F17" s="439"/>
      <c r="G17" s="439"/>
      <c r="H17" s="322"/>
      <c r="I17" s="322"/>
      <c r="J17" s="264" t="s">
        <v>600</v>
      </c>
      <c r="K17" s="264" t="s">
        <v>592</v>
      </c>
      <c r="L17" s="264" t="s">
        <v>601</v>
      </c>
      <c r="M17" s="264" t="s">
        <v>602</v>
      </c>
      <c r="N17" s="322"/>
      <c r="O17" s="322"/>
      <c r="P17" s="322"/>
      <c r="Q17" s="322"/>
      <c r="R17" s="322"/>
      <c r="S17" s="322"/>
      <c r="T17" s="409"/>
      <c r="U17" s="409"/>
      <c r="V17" s="409"/>
      <c r="W17" s="438"/>
      <c r="X17" s="438"/>
      <c r="Y17" s="438"/>
      <c r="Z17" s="438"/>
      <c r="AA17" s="438"/>
      <c r="AB17" s="409"/>
      <c r="AC17" s="409"/>
      <c r="AD17" s="438"/>
      <c r="AE17" s="441"/>
      <c r="AF17" s="444"/>
      <c r="AG17" s="444"/>
      <c r="AH17" s="444"/>
      <c r="AI17" s="444"/>
      <c r="AJ17" s="439"/>
    </row>
    <row r="18" spans="1:36" s="246" customFormat="1" ht="96" customHeight="1" x14ac:dyDescent="0.35">
      <c r="A18" s="245"/>
      <c r="B18" s="439" t="s">
        <v>771</v>
      </c>
      <c r="C18" s="439" t="s">
        <v>603</v>
      </c>
      <c r="D18" s="439" t="s">
        <v>769</v>
      </c>
      <c r="E18" s="439" t="s">
        <v>585</v>
      </c>
      <c r="F18" s="439" t="s">
        <v>604</v>
      </c>
      <c r="G18" s="439" t="s">
        <v>587</v>
      </c>
      <c r="H18" s="439" t="s">
        <v>89</v>
      </c>
      <c r="I18" s="439" t="s">
        <v>89</v>
      </c>
      <c r="J18" s="264" t="s">
        <v>588</v>
      </c>
      <c r="K18" s="268" t="s">
        <v>770</v>
      </c>
      <c r="L18" s="264" t="s">
        <v>590</v>
      </c>
      <c r="M18" s="264">
        <v>29.16</v>
      </c>
      <c r="N18" s="439" t="s">
        <v>93</v>
      </c>
      <c r="O18" s="439" t="s">
        <v>128</v>
      </c>
      <c r="P18" s="439" t="s">
        <v>570</v>
      </c>
      <c r="Q18" s="439" t="s">
        <v>96</v>
      </c>
      <c r="R18" s="439" t="s">
        <v>338</v>
      </c>
      <c r="S18" s="439" t="s">
        <v>237</v>
      </c>
      <c r="T18" s="438">
        <f>U18+U21</f>
        <v>4994521.51</v>
      </c>
      <c r="U18" s="438">
        <v>2274521.5099999998</v>
      </c>
      <c r="V18" s="438">
        <f>U18</f>
        <v>2274521.5099999998</v>
      </c>
      <c r="W18" s="438" t="s">
        <v>238</v>
      </c>
      <c r="X18" s="438" t="s">
        <v>238</v>
      </c>
      <c r="Y18" s="438" t="s">
        <v>238</v>
      </c>
      <c r="Z18" s="438" t="s">
        <v>238</v>
      </c>
      <c r="AA18" s="438" t="s">
        <v>238</v>
      </c>
      <c r="AB18" s="438">
        <v>401386.15</v>
      </c>
      <c r="AC18" s="438" t="s">
        <v>100</v>
      </c>
      <c r="AD18" s="438" t="s">
        <v>238</v>
      </c>
      <c r="AE18" s="442">
        <f>V18</f>
        <v>2274521.5099999998</v>
      </c>
      <c r="AF18" s="439" t="s">
        <v>238</v>
      </c>
      <c r="AG18" s="439" t="s">
        <v>238</v>
      </c>
      <c r="AH18" s="444" t="s">
        <v>301</v>
      </c>
      <c r="AI18" s="444" t="s">
        <v>263</v>
      </c>
      <c r="AJ18" s="439"/>
    </row>
    <row r="19" spans="1:36" s="246" customFormat="1" ht="46" x14ac:dyDescent="0.35">
      <c r="A19" s="245"/>
      <c r="B19" s="439"/>
      <c r="C19" s="439"/>
      <c r="D19" s="439"/>
      <c r="E19" s="439"/>
      <c r="F19" s="439"/>
      <c r="G19" s="439"/>
      <c r="H19" s="439"/>
      <c r="I19" s="439"/>
      <c r="J19" s="264" t="s">
        <v>573</v>
      </c>
      <c r="K19" s="264" t="s">
        <v>574</v>
      </c>
      <c r="L19" s="264" t="s">
        <v>575</v>
      </c>
      <c r="M19" s="264">
        <v>1</v>
      </c>
      <c r="N19" s="439"/>
      <c r="O19" s="439"/>
      <c r="P19" s="439"/>
      <c r="Q19" s="439"/>
      <c r="R19" s="439"/>
      <c r="S19" s="439"/>
      <c r="T19" s="438"/>
      <c r="U19" s="438"/>
      <c r="V19" s="438"/>
      <c r="W19" s="438"/>
      <c r="X19" s="438"/>
      <c r="Y19" s="438"/>
      <c r="Z19" s="438"/>
      <c r="AA19" s="438"/>
      <c r="AB19" s="438"/>
      <c r="AC19" s="438"/>
      <c r="AD19" s="438"/>
      <c r="AE19" s="442"/>
      <c r="AF19" s="439"/>
      <c r="AG19" s="439"/>
      <c r="AH19" s="444"/>
      <c r="AI19" s="444"/>
      <c r="AJ19" s="439"/>
    </row>
    <row r="20" spans="1:36" s="246" customFormat="1" ht="57.5" x14ac:dyDescent="0.35">
      <c r="A20" s="245"/>
      <c r="B20" s="439"/>
      <c r="C20" s="439"/>
      <c r="D20" s="439"/>
      <c r="E20" s="439"/>
      <c r="F20" s="439"/>
      <c r="G20" s="439"/>
      <c r="H20" s="439"/>
      <c r="I20" s="439"/>
      <c r="J20" s="264" t="s">
        <v>591</v>
      </c>
      <c r="K20" s="264" t="s">
        <v>592</v>
      </c>
      <c r="L20" s="264" t="s">
        <v>593</v>
      </c>
      <c r="M20" s="264" t="s">
        <v>605</v>
      </c>
      <c r="N20" s="439"/>
      <c r="O20" s="439"/>
      <c r="P20" s="439"/>
      <c r="Q20" s="439"/>
      <c r="R20" s="439"/>
      <c r="S20" s="439"/>
      <c r="T20" s="438"/>
      <c r="U20" s="438"/>
      <c r="V20" s="438"/>
      <c r="W20" s="438"/>
      <c r="X20" s="438"/>
      <c r="Y20" s="438"/>
      <c r="Z20" s="438"/>
      <c r="AA20" s="438"/>
      <c r="AB20" s="438"/>
      <c r="AC20" s="438"/>
      <c r="AD20" s="438"/>
      <c r="AE20" s="442"/>
      <c r="AF20" s="439"/>
      <c r="AG20" s="439"/>
      <c r="AH20" s="444"/>
      <c r="AI20" s="444"/>
      <c r="AJ20" s="439"/>
    </row>
    <row r="21" spans="1:36" s="246" customFormat="1" ht="111" customHeight="1" x14ac:dyDescent="0.35">
      <c r="A21" s="245"/>
      <c r="B21" s="439"/>
      <c r="C21" s="439"/>
      <c r="D21" s="439"/>
      <c r="E21" s="439"/>
      <c r="F21" s="439" t="s">
        <v>606</v>
      </c>
      <c r="G21" s="439"/>
      <c r="H21" s="439"/>
      <c r="I21" s="439"/>
      <c r="J21" s="264" t="s">
        <v>607</v>
      </c>
      <c r="K21" s="264" t="s">
        <v>608</v>
      </c>
      <c r="L21" s="264" t="s">
        <v>590</v>
      </c>
      <c r="M21" s="264">
        <v>11.9</v>
      </c>
      <c r="N21" s="439" t="s">
        <v>93</v>
      </c>
      <c r="O21" s="439"/>
      <c r="P21" s="439"/>
      <c r="Q21" s="439"/>
      <c r="R21" s="439"/>
      <c r="S21" s="439"/>
      <c r="T21" s="438"/>
      <c r="U21" s="438">
        <v>2720000</v>
      </c>
      <c r="V21" s="438">
        <f>U21</f>
        <v>2720000</v>
      </c>
      <c r="W21" s="438" t="s">
        <v>238</v>
      </c>
      <c r="X21" s="438" t="s">
        <v>238</v>
      </c>
      <c r="Y21" s="438" t="s">
        <v>238</v>
      </c>
      <c r="Z21" s="438" t="s">
        <v>238</v>
      </c>
      <c r="AA21" s="438" t="s">
        <v>238</v>
      </c>
      <c r="AB21" s="438">
        <v>480000</v>
      </c>
      <c r="AC21" s="438"/>
      <c r="AD21" s="438" t="s">
        <v>238</v>
      </c>
      <c r="AE21" s="442">
        <f>V21</f>
        <v>2720000</v>
      </c>
      <c r="AF21" s="439" t="s">
        <v>238</v>
      </c>
      <c r="AG21" s="439" t="s">
        <v>238</v>
      </c>
      <c r="AH21" s="444"/>
      <c r="AI21" s="444"/>
      <c r="AJ21" s="439"/>
    </row>
    <row r="22" spans="1:36" s="246" customFormat="1" ht="111" customHeight="1" x14ac:dyDescent="0.35">
      <c r="A22" s="245"/>
      <c r="B22" s="439"/>
      <c r="C22" s="439"/>
      <c r="D22" s="439"/>
      <c r="E22" s="439"/>
      <c r="F22" s="439"/>
      <c r="G22" s="439"/>
      <c r="H22" s="439"/>
      <c r="I22" s="439"/>
      <c r="J22" s="264" t="s">
        <v>598</v>
      </c>
      <c r="K22" s="264" t="s">
        <v>574</v>
      </c>
      <c r="L22" s="264" t="s">
        <v>599</v>
      </c>
      <c r="M22" s="264">
        <v>1</v>
      </c>
      <c r="N22" s="439"/>
      <c r="O22" s="439"/>
      <c r="P22" s="439"/>
      <c r="Q22" s="439"/>
      <c r="R22" s="439"/>
      <c r="S22" s="439"/>
      <c r="T22" s="438"/>
      <c r="U22" s="438"/>
      <c r="V22" s="438"/>
      <c r="W22" s="438"/>
      <c r="X22" s="438"/>
      <c r="Y22" s="438"/>
      <c r="Z22" s="438"/>
      <c r="AA22" s="438"/>
      <c r="AB22" s="438"/>
      <c r="AC22" s="438"/>
      <c r="AD22" s="438"/>
      <c r="AE22" s="442"/>
      <c r="AF22" s="439"/>
      <c r="AG22" s="439"/>
      <c r="AH22" s="444"/>
      <c r="AI22" s="444"/>
      <c r="AJ22" s="439"/>
    </row>
    <row r="23" spans="1:36" s="246" customFormat="1" ht="111" customHeight="1" x14ac:dyDescent="0.35">
      <c r="A23" s="245"/>
      <c r="B23" s="439"/>
      <c r="C23" s="439"/>
      <c r="D23" s="439"/>
      <c r="E23" s="439"/>
      <c r="F23" s="439"/>
      <c r="G23" s="439"/>
      <c r="H23" s="439"/>
      <c r="I23" s="439"/>
      <c r="J23" s="264" t="s">
        <v>591</v>
      </c>
      <c r="K23" s="264" t="s">
        <v>592</v>
      </c>
      <c r="L23" s="264" t="s">
        <v>593</v>
      </c>
      <c r="M23" s="264" t="s">
        <v>609</v>
      </c>
      <c r="N23" s="439"/>
      <c r="O23" s="439"/>
      <c r="P23" s="439"/>
      <c r="Q23" s="439"/>
      <c r="R23" s="439"/>
      <c r="S23" s="439"/>
      <c r="T23" s="438"/>
      <c r="U23" s="438"/>
      <c r="V23" s="438"/>
      <c r="W23" s="438"/>
      <c r="X23" s="438"/>
      <c r="Y23" s="438"/>
      <c r="Z23" s="438"/>
      <c r="AA23" s="438"/>
      <c r="AB23" s="438"/>
      <c r="AC23" s="438"/>
      <c r="AD23" s="438"/>
      <c r="AE23" s="442"/>
      <c r="AF23" s="439"/>
      <c r="AG23" s="439"/>
      <c r="AH23" s="444"/>
      <c r="AI23" s="444"/>
      <c r="AJ23" s="439"/>
    </row>
    <row r="24" spans="1:36" s="246" customFormat="1" ht="111" customHeight="1" x14ac:dyDescent="0.35">
      <c r="A24" s="245"/>
      <c r="B24" s="320" t="s">
        <v>772</v>
      </c>
      <c r="C24" s="320" t="s">
        <v>610</v>
      </c>
      <c r="D24" s="320" t="s">
        <v>769</v>
      </c>
      <c r="E24" s="320" t="s">
        <v>585</v>
      </c>
      <c r="F24" s="439" t="s">
        <v>611</v>
      </c>
      <c r="G24" s="320" t="s">
        <v>587</v>
      </c>
      <c r="H24" s="320" t="s">
        <v>89</v>
      </c>
      <c r="I24" s="320" t="s">
        <v>89</v>
      </c>
      <c r="J24" s="264" t="s">
        <v>612</v>
      </c>
      <c r="K24" s="268" t="s">
        <v>770</v>
      </c>
      <c r="L24" s="264" t="s">
        <v>590</v>
      </c>
      <c r="M24" s="264">
        <v>26.06</v>
      </c>
      <c r="N24" s="320" t="s">
        <v>93</v>
      </c>
      <c r="O24" s="320" t="s">
        <v>128</v>
      </c>
      <c r="P24" s="320" t="s">
        <v>570</v>
      </c>
      <c r="Q24" s="320" t="s">
        <v>96</v>
      </c>
      <c r="R24" s="320" t="s">
        <v>338</v>
      </c>
      <c r="S24" s="320" t="s">
        <v>237</v>
      </c>
      <c r="T24" s="407">
        <f>U24+U29</f>
        <v>4505000</v>
      </c>
      <c r="U24" s="407">
        <v>1955000</v>
      </c>
      <c r="V24" s="407">
        <f>U24</f>
        <v>1955000</v>
      </c>
      <c r="W24" s="407" t="s">
        <v>238</v>
      </c>
      <c r="X24" s="407" t="s">
        <v>238</v>
      </c>
      <c r="Y24" s="407" t="s">
        <v>238</v>
      </c>
      <c r="Z24" s="407" t="s">
        <v>238</v>
      </c>
      <c r="AA24" s="438" t="s">
        <v>238</v>
      </c>
      <c r="AB24" s="407">
        <v>345000</v>
      </c>
      <c r="AC24" s="407" t="s">
        <v>100</v>
      </c>
      <c r="AD24" s="407" t="s">
        <v>238</v>
      </c>
      <c r="AE24" s="440">
        <f>V24</f>
        <v>1955000</v>
      </c>
      <c r="AF24" s="320" t="s">
        <v>238</v>
      </c>
      <c r="AG24" s="320" t="s">
        <v>238</v>
      </c>
      <c r="AH24" s="445">
        <v>46082</v>
      </c>
      <c r="AI24" s="445">
        <v>46143</v>
      </c>
      <c r="AJ24" s="439"/>
    </row>
    <row r="25" spans="1:36" s="246" customFormat="1" ht="111" customHeight="1" x14ac:dyDescent="0.35">
      <c r="A25" s="245"/>
      <c r="B25" s="321"/>
      <c r="C25" s="321"/>
      <c r="D25" s="321"/>
      <c r="E25" s="321"/>
      <c r="F25" s="439"/>
      <c r="G25" s="321"/>
      <c r="H25" s="321"/>
      <c r="I25" s="321"/>
      <c r="J25" s="264" t="s">
        <v>598</v>
      </c>
      <c r="K25" s="264" t="s">
        <v>574</v>
      </c>
      <c r="L25" s="264" t="s">
        <v>599</v>
      </c>
      <c r="M25" s="264">
        <v>1</v>
      </c>
      <c r="N25" s="321"/>
      <c r="O25" s="321"/>
      <c r="P25" s="321"/>
      <c r="Q25" s="321"/>
      <c r="R25" s="321"/>
      <c r="S25" s="321"/>
      <c r="T25" s="408"/>
      <c r="U25" s="408"/>
      <c r="V25" s="408"/>
      <c r="W25" s="408"/>
      <c r="X25" s="408"/>
      <c r="Y25" s="408"/>
      <c r="Z25" s="408"/>
      <c r="AA25" s="438"/>
      <c r="AB25" s="408"/>
      <c r="AC25" s="408"/>
      <c r="AD25" s="408"/>
      <c r="AE25" s="443"/>
      <c r="AF25" s="321"/>
      <c r="AG25" s="321"/>
      <c r="AH25" s="446"/>
      <c r="AI25" s="446"/>
      <c r="AJ25" s="439"/>
    </row>
    <row r="26" spans="1:36" s="246" customFormat="1" ht="111" customHeight="1" x14ac:dyDescent="0.35">
      <c r="A26" s="245"/>
      <c r="B26" s="321"/>
      <c r="C26" s="321"/>
      <c r="D26" s="321"/>
      <c r="E26" s="321"/>
      <c r="F26" s="439"/>
      <c r="G26" s="321"/>
      <c r="H26" s="321"/>
      <c r="I26" s="321"/>
      <c r="J26" s="264" t="s">
        <v>591</v>
      </c>
      <c r="K26" s="264" t="s">
        <v>592</v>
      </c>
      <c r="L26" s="269" t="s">
        <v>593</v>
      </c>
      <c r="M26" s="264">
        <v>260612</v>
      </c>
      <c r="N26" s="321"/>
      <c r="O26" s="321"/>
      <c r="P26" s="321"/>
      <c r="Q26" s="321"/>
      <c r="R26" s="321"/>
      <c r="S26" s="321"/>
      <c r="T26" s="408"/>
      <c r="U26" s="408"/>
      <c r="V26" s="408"/>
      <c r="W26" s="408"/>
      <c r="X26" s="408"/>
      <c r="Y26" s="408"/>
      <c r="Z26" s="408"/>
      <c r="AA26" s="438"/>
      <c r="AB26" s="408"/>
      <c r="AC26" s="408"/>
      <c r="AD26" s="408"/>
      <c r="AE26" s="443"/>
      <c r="AF26" s="321"/>
      <c r="AG26" s="321"/>
      <c r="AH26" s="446"/>
      <c r="AI26" s="446"/>
      <c r="AJ26" s="439"/>
    </row>
    <row r="27" spans="1:36" s="246" customFormat="1" ht="161" x14ac:dyDescent="0.35">
      <c r="A27" s="245"/>
      <c r="B27" s="321"/>
      <c r="C27" s="321"/>
      <c r="D27" s="321"/>
      <c r="E27" s="321"/>
      <c r="F27" s="439"/>
      <c r="G27" s="321"/>
      <c r="H27" s="321"/>
      <c r="I27" s="321"/>
      <c r="J27" s="264" t="s">
        <v>613</v>
      </c>
      <c r="K27" s="264" t="s">
        <v>614</v>
      </c>
      <c r="L27" s="264" t="s">
        <v>601</v>
      </c>
      <c r="M27" s="264">
        <v>2000</v>
      </c>
      <c r="N27" s="321"/>
      <c r="O27" s="321"/>
      <c r="P27" s="321"/>
      <c r="Q27" s="321"/>
      <c r="R27" s="321"/>
      <c r="S27" s="321"/>
      <c r="T27" s="408"/>
      <c r="U27" s="408"/>
      <c r="V27" s="408"/>
      <c r="W27" s="408"/>
      <c r="X27" s="408"/>
      <c r="Y27" s="408"/>
      <c r="Z27" s="408"/>
      <c r="AA27" s="438"/>
      <c r="AB27" s="408"/>
      <c r="AC27" s="408"/>
      <c r="AD27" s="408"/>
      <c r="AE27" s="443"/>
      <c r="AF27" s="321"/>
      <c r="AG27" s="321"/>
      <c r="AH27" s="446"/>
      <c r="AI27" s="446"/>
      <c r="AJ27" s="439"/>
    </row>
    <row r="28" spans="1:36" s="246" customFormat="1" ht="81.75" customHeight="1" x14ac:dyDescent="0.35">
      <c r="A28" s="245"/>
      <c r="B28" s="321"/>
      <c r="C28" s="321"/>
      <c r="D28" s="321"/>
      <c r="E28" s="321"/>
      <c r="F28" s="439"/>
      <c r="G28" s="321"/>
      <c r="H28" s="321"/>
      <c r="I28" s="321"/>
      <c r="J28" s="264" t="s">
        <v>615</v>
      </c>
      <c r="K28" s="264" t="s">
        <v>616</v>
      </c>
      <c r="L28" s="264" t="s">
        <v>617</v>
      </c>
      <c r="M28" s="264">
        <v>23100</v>
      </c>
      <c r="N28" s="321"/>
      <c r="O28" s="321"/>
      <c r="P28" s="321"/>
      <c r="Q28" s="321"/>
      <c r="R28" s="321"/>
      <c r="S28" s="321"/>
      <c r="T28" s="408"/>
      <c r="U28" s="409"/>
      <c r="V28" s="409"/>
      <c r="W28" s="408"/>
      <c r="X28" s="408"/>
      <c r="Y28" s="408"/>
      <c r="Z28" s="408"/>
      <c r="AA28" s="438"/>
      <c r="AB28" s="409"/>
      <c r="AC28" s="408"/>
      <c r="AD28" s="408"/>
      <c r="AE28" s="441"/>
      <c r="AF28" s="321"/>
      <c r="AG28" s="321"/>
      <c r="AH28" s="446"/>
      <c r="AI28" s="446"/>
      <c r="AJ28" s="439"/>
    </row>
    <row r="29" spans="1:36" ht="91.75" customHeight="1" x14ac:dyDescent="0.35">
      <c r="A29" s="1"/>
      <c r="B29" s="321" t="s">
        <v>581</v>
      </c>
      <c r="C29" s="321" t="s">
        <v>618</v>
      </c>
      <c r="D29" s="321" t="s">
        <v>563</v>
      </c>
      <c r="E29" s="321" t="s">
        <v>564</v>
      </c>
      <c r="F29" s="320" t="s">
        <v>619</v>
      </c>
      <c r="G29" s="321" t="s">
        <v>566</v>
      </c>
      <c r="H29" s="321" t="s">
        <v>89</v>
      </c>
      <c r="I29" s="321" t="s">
        <v>89</v>
      </c>
      <c r="J29" s="264" t="s">
        <v>607</v>
      </c>
      <c r="K29" s="264" t="s">
        <v>608</v>
      </c>
      <c r="L29" s="264" t="s">
        <v>569</v>
      </c>
      <c r="M29" s="264">
        <v>7.38</v>
      </c>
      <c r="N29" s="321"/>
      <c r="O29" s="321"/>
      <c r="P29" s="321"/>
      <c r="Q29" s="321"/>
      <c r="R29" s="321"/>
      <c r="S29" s="321">
        <v>219338.16</v>
      </c>
      <c r="T29" s="408"/>
      <c r="U29" s="407">
        <v>2550000</v>
      </c>
      <c r="V29" s="440">
        <f>U29</f>
        <v>2550000</v>
      </c>
      <c r="W29" s="408" t="s">
        <v>238</v>
      </c>
      <c r="X29" s="408" t="s">
        <v>238</v>
      </c>
      <c r="Y29" s="408" t="s">
        <v>238</v>
      </c>
      <c r="Z29" s="408" t="s">
        <v>238</v>
      </c>
      <c r="AA29" s="407" t="s">
        <v>238</v>
      </c>
      <c r="AB29" s="438">
        <v>450000</v>
      </c>
      <c r="AC29" s="408" t="s">
        <v>100</v>
      </c>
      <c r="AD29" s="408" t="s">
        <v>238</v>
      </c>
      <c r="AE29" s="440">
        <f>U29</f>
        <v>2550000</v>
      </c>
      <c r="AF29" s="321" t="s">
        <v>238</v>
      </c>
      <c r="AG29" s="321" t="s">
        <v>238</v>
      </c>
      <c r="AH29" s="446" t="s">
        <v>395</v>
      </c>
      <c r="AI29" s="446" t="s">
        <v>557</v>
      </c>
      <c r="AJ29" s="265"/>
    </row>
    <row r="30" spans="1:36" ht="91.75" customHeight="1" x14ac:dyDescent="0.35">
      <c r="A30" s="1"/>
      <c r="B30" s="321"/>
      <c r="C30" s="321"/>
      <c r="D30" s="321"/>
      <c r="E30" s="321"/>
      <c r="F30" s="321"/>
      <c r="G30" s="321"/>
      <c r="H30" s="321"/>
      <c r="I30" s="321"/>
      <c r="J30" s="264" t="s">
        <v>573</v>
      </c>
      <c r="K30" s="264" t="s">
        <v>574</v>
      </c>
      <c r="L30" s="264" t="s">
        <v>575</v>
      </c>
      <c r="M30" s="264">
        <v>1</v>
      </c>
      <c r="N30" s="321"/>
      <c r="O30" s="321"/>
      <c r="P30" s="321"/>
      <c r="Q30" s="321"/>
      <c r="R30" s="321"/>
      <c r="S30" s="321"/>
      <c r="T30" s="408"/>
      <c r="U30" s="408"/>
      <c r="V30" s="443"/>
      <c r="W30" s="408"/>
      <c r="X30" s="408"/>
      <c r="Y30" s="408"/>
      <c r="Z30" s="408"/>
      <c r="AA30" s="408"/>
      <c r="AB30" s="438"/>
      <c r="AC30" s="408"/>
      <c r="AD30" s="408"/>
      <c r="AE30" s="443"/>
      <c r="AF30" s="321"/>
      <c r="AG30" s="321"/>
      <c r="AH30" s="446"/>
      <c r="AI30" s="446"/>
      <c r="AJ30" s="265"/>
    </row>
    <row r="31" spans="1:36" ht="137.25" customHeight="1" x14ac:dyDescent="0.35">
      <c r="A31" s="9"/>
      <c r="B31" s="322"/>
      <c r="C31" s="322"/>
      <c r="D31" s="322"/>
      <c r="E31" s="322"/>
      <c r="F31" s="322"/>
      <c r="G31" s="322"/>
      <c r="H31" s="322"/>
      <c r="I31" s="322"/>
      <c r="J31" s="264" t="s">
        <v>600</v>
      </c>
      <c r="K31" s="264" t="s">
        <v>592</v>
      </c>
      <c r="L31" s="264" t="s">
        <v>601</v>
      </c>
      <c r="M31" s="264">
        <v>73804</v>
      </c>
      <c r="N31" s="322"/>
      <c r="O31" s="322"/>
      <c r="P31" s="322"/>
      <c r="Q31" s="322"/>
      <c r="R31" s="322"/>
      <c r="S31" s="322"/>
      <c r="T31" s="409"/>
      <c r="U31" s="409"/>
      <c r="V31" s="441"/>
      <c r="W31" s="409"/>
      <c r="X31" s="409"/>
      <c r="Y31" s="409"/>
      <c r="Z31" s="409"/>
      <c r="AA31" s="409"/>
      <c r="AB31" s="442"/>
      <c r="AC31" s="409"/>
      <c r="AD31" s="409"/>
      <c r="AE31" s="441"/>
      <c r="AF31" s="322"/>
      <c r="AG31" s="322"/>
      <c r="AH31" s="447"/>
      <c r="AI31" s="447"/>
      <c r="AJ31" s="266"/>
    </row>
    <row r="32" spans="1:36" s="246" customFormat="1" ht="96" customHeight="1" x14ac:dyDescent="0.35">
      <c r="A32" s="245"/>
      <c r="B32" s="439" t="s">
        <v>773</v>
      </c>
      <c r="C32" s="439" t="s">
        <v>620</v>
      </c>
      <c r="D32" s="439" t="s">
        <v>769</v>
      </c>
      <c r="E32" s="439" t="s">
        <v>585</v>
      </c>
      <c r="F32" s="439" t="s">
        <v>621</v>
      </c>
      <c r="G32" s="439" t="s">
        <v>587</v>
      </c>
      <c r="H32" s="439" t="s">
        <v>89</v>
      </c>
      <c r="I32" s="439" t="s">
        <v>89</v>
      </c>
      <c r="J32" s="264" t="s">
        <v>588</v>
      </c>
      <c r="K32" s="264" t="s">
        <v>770</v>
      </c>
      <c r="L32" s="264" t="s">
        <v>590</v>
      </c>
      <c r="M32" s="264" t="s">
        <v>622</v>
      </c>
      <c r="N32" s="439" t="s">
        <v>93</v>
      </c>
      <c r="O32" s="439" t="s">
        <v>128</v>
      </c>
      <c r="P32" s="439" t="s">
        <v>570</v>
      </c>
      <c r="Q32" s="439" t="s">
        <v>96</v>
      </c>
      <c r="R32" s="439" t="s">
        <v>338</v>
      </c>
      <c r="S32" s="439" t="s">
        <v>237</v>
      </c>
      <c r="T32" s="438">
        <f>U32+U35</f>
        <v>2905377.8099999996</v>
      </c>
      <c r="U32" s="438">
        <v>780128.3</v>
      </c>
      <c r="V32" s="438">
        <f>U32</f>
        <v>780128.3</v>
      </c>
      <c r="W32" s="438" t="s">
        <v>238</v>
      </c>
      <c r="X32" s="438" t="s">
        <v>238</v>
      </c>
      <c r="Y32" s="438" t="s">
        <v>238</v>
      </c>
      <c r="Z32" s="438" t="s">
        <v>238</v>
      </c>
      <c r="AA32" s="438" t="s">
        <v>238</v>
      </c>
      <c r="AB32" s="438">
        <v>137669.70000000001</v>
      </c>
      <c r="AC32" s="438" t="s">
        <v>100</v>
      </c>
      <c r="AD32" s="438" t="s">
        <v>238</v>
      </c>
      <c r="AE32" s="442">
        <f>V32</f>
        <v>780128.3</v>
      </c>
      <c r="AF32" s="439" t="s">
        <v>238</v>
      </c>
      <c r="AG32" s="439" t="s">
        <v>238</v>
      </c>
      <c r="AH32" s="444" t="s">
        <v>623</v>
      </c>
      <c r="AI32" s="444" t="s">
        <v>624</v>
      </c>
      <c r="AJ32" s="439"/>
    </row>
    <row r="33" spans="1:36" s="246" customFormat="1" ht="46" x14ac:dyDescent="0.35">
      <c r="A33" s="245"/>
      <c r="B33" s="439"/>
      <c r="C33" s="439"/>
      <c r="D33" s="439"/>
      <c r="E33" s="439"/>
      <c r="F33" s="439"/>
      <c r="G33" s="439"/>
      <c r="H33" s="439"/>
      <c r="I33" s="439"/>
      <c r="J33" s="264" t="s">
        <v>573</v>
      </c>
      <c r="K33" s="264" t="s">
        <v>574</v>
      </c>
      <c r="L33" s="264" t="s">
        <v>575</v>
      </c>
      <c r="M33" s="264">
        <v>1</v>
      </c>
      <c r="N33" s="439"/>
      <c r="O33" s="439"/>
      <c r="P33" s="439"/>
      <c r="Q33" s="439"/>
      <c r="R33" s="439"/>
      <c r="S33" s="439"/>
      <c r="T33" s="438"/>
      <c r="U33" s="438"/>
      <c r="V33" s="438"/>
      <c r="W33" s="438"/>
      <c r="X33" s="438"/>
      <c r="Y33" s="438"/>
      <c r="Z33" s="438"/>
      <c r="AA33" s="438"/>
      <c r="AB33" s="438"/>
      <c r="AC33" s="438"/>
      <c r="AD33" s="438"/>
      <c r="AE33" s="442"/>
      <c r="AF33" s="439"/>
      <c r="AG33" s="439"/>
      <c r="AH33" s="444"/>
      <c r="AI33" s="444"/>
      <c r="AJ33" s="439"/>
    </row>
    <row r="34" spans="1:36" s="246" customFormat="1" ht="57.5" x14ac:dyDescent="0.35">
      <c r="A34" s="245"/>
      <c r="B34" s="439"/>
      <c r="C34" s="439"/>
      <c r="D34" s="439"/>
      <c r="E34" s="439"/>
      <c r="F34" s="439"/>
      <c r="G34" s="439"/>
      <c r="H34" s="439"/>
      <c r="I34" s="439"/>
      <c r="J34" s="264" t="s">
        <v>591</v>
      </c>
      <c r="K34" s="264" t="s">
        <v>592</v>
      </c>
      <c r="L34" s="264" t="s">
        <v>593</v>
      </c>
      <c r="M34" s="264">
        <v>545047</v>
      </c>
      <c r="N34" s="439"/>
      <c r="O34" s="439"/>
      <c r="P34" s="439"/>
      <c r="Q34" s="439"/>
      <c r="R34" s="439"/>
      <c r="S34" s="439"/>
      <c r="T34" s="438"/>
      <c r="U34" s="438"/>
      <c r="V34" s="438"/>
      <c r="W34" s="438"/>
      <c r="X34" s="438"/>
      <c r="Y34" s="438"/>
      <c r="Z34" s="438"/>
      <c r="AA34" s="438"/>
      <c r="AB34" s="438"/>
      <c r="AC34" s="438"/>
      <c r="AD34" s="438"/>
      <c r="AE34" s="442"/>
      <c r="AF34" s="439"/>
      <c r="AG34" s="439"/>
      <c r="AH34" s="444"/>
      <c r="AI34" s="444"/>
      <c r="AJ34" s="439"/>
    </row>
    <row r="35" spans="1:36" s="246" customFormat="1" ht="111" customHeight="1" x14ac:dyDescent="0.35">
      <c r="A35" s="245"/>
      <c r="B35" s="439"/>
      <c r="C35" s="439"/>
      <c r="D35" s="439"/>
      <c r="E35" s="439"/>
      <c r="F35" s="439" t="s">
        <v>625</v>
      </c>
      <c r="G35" s="439"/>
      <c r="H35" s="439"/>
      <c r="I35" s="439"/>
      <c r="J35" s="264" t="s">
        <v>607</v>
      </c>
      <c r="K35" s="264" t="s">
        <v>608</v>
      </c>
      <c r="L35" s="264" t="s">
        <v>590</v>
      </c>
      <c r="M35" s="264" t="s">
        <v>626</v>
      </c>
      <c r="N35" s="439" t="s">
        <v>93</v>
      </c>
      <c r="O35" s="439"/>
      <c r="P35" s="439"/>
      <c r="Q35" s="439"/>
      <c r="R35" s="439"/>
      <c r="S35" s="439"/>
      <c r="T35" s="438"/>
      <c r="U35" s="438">
        <v>2125249.5099999998</v>
      </c>
      <c r="V35" s="438">
        <f>U35</f>
        <v>2125249.5099999998</v>
      </c>
      <c r="W35" s="438" t="s">
        <v>238</v>
      </c>
      <c r="X35" s="438" t="s">
        <v>238</v>
      </c>
      <c r="Y35" s="438" t="s">
        <v>238</v>
      </c>
      <c r="Z35" s="438" t="s">
        <v>238</v>
      </c>
      <c r="AA35" s="438" t="s">
        <v>238</v>
      </c>
      <c r="AB35" s="438">
        <v>375044.04</v>
      </c>
      <c r="AC35" s="438"/>
      <c r="AD35" s="438" t="s">
        <v>238</v>
      </c>
      <c r="AE35" s="442">
        <f>V35</f>
        <v>2125249.5099999998</v>
      </c>
      <c r="AF35" s="439" t="s">
        <v>238</v>
      </c>
      <c r="AG35" s="439" t="s">
        <v>238</v>
      </c>
      <c r="AH35" s="444"/>
      <c r="AI35" s="444"/>
      <c r="AJ35" s="439"/>
    </row>
    <row r="36" spans="1:36" s="246" customFormat="1" ht="111" customHeight="1" x14ac:dyDescent="0.35">
      <c r="A36" s="245"/>
      <c r="B36" s="439"/>
      <c r="C36" s="439"/>
      <c r="D36" s="439"/>
      <c r="E36" s="439"/>
      <c r="F36" s="439"/>
      <c r="G36" s="439"/>
      <c r="H36" s="439"/>
      <c r="I36" s="439"/>
      <c r="J36" s="264" t="s">
        <v>598</v>
      </c>
      <c r="K36" s="264" t="s">
        <v>574</v>
      </c>
      <c r="L36" s="264" t="s">
        <v>599</v>
      </c>
      <c r="M36" s="264">
        <v>1</v>
      </c>
      <c r="N36" s="439"/>
      <c r="O36" s="439"/>
      <c r="P36" s="439"/>
      <c r="Q36" s="439"/>
      <c r="R36" s="439"/>
      <c r="S36" s="439"/>
      <c r="T36" s="438"/>
      <c r="U36" s="438"/>
      <c r="V36" s="438"/>
      <c r="W36" s="438"/>
      <c r="X36" s="438"/>
      <c r="Y36" s="438"/>
      <c r="Z36" s="438"/>
      <c r="AA36" s="438"/>
      <c r="AB36" s="438"/>
      <c r="AC36" s="438"/>
      <c r="AD36" s="438"/>
      <c r="AE36" s="442"/>
      <c r="AF36" s="439"/>
      <c r="AG36" s="439"/>
      <c r="AH36" s="444"/>
      <c r="AI36" s="444"/>
      <c r="AJ36" s="439"/>
    </row>
    <row r="37" spans="1:36" s="246" customFormat="1" ht="111" customHeight="1" x14ac:dyDescent="0.35">
      <c r="A37" s="245"/>
      <c r="B37" s="439"/>
      <c r="C37" s="439"/>
      <c r="D37" s="439"/>
      <c r="E37" s="439"/>
      <c r="F37" s="439"/>
      <c r="G37" s="439"/>
      <c r="H37" s="439"/>
      <c r="I37" s="439"/>
      <c r="J37" s="264" t="s">
        <v>591</v>
      </c>
      <c r="K37" s="264" t="s">
        <v>592</v>
      </c>
      <c r="L37" s="264" t="s">
        <v>593</v>
      </c>
      <c r="M37" s="264" t="s">
        <v>627</v>
      </c>
      <c r="N37" s="439"/>
      <c r="O37" s="439"/>
      <c r="P37" s="439"/>
      <c r="Q37" s="439"/>
      <c r="R37" s="439"/>
      <c r="S37" s="439"/>
      <c r="T37" s="438"/>
      <c r="U37" s="438"/>
      <c r="V37" s="438"/>
      <c r="W37" s="438"/>
      <c r="X37" s="438"/>
      <c r="Y37" s="438"/>
      <c r="Z37" s="438"/>
      <c r="AA37" s="438"/>
      <c r="AB37" s="438"/>
      <c r="AC37" s="438"/>
      <c r="AD37" s="438"/>
      <c r="AE37" s="442"/>
      <c r="AF37" s="439"/>
      <c r="AG37" s="439"/>
      <c r="AH37" s="444"/>
      <c r="AI37" s="444"/>
      <c r="AJ37" s="439"/>
    </row>
    <row r="38" spans="1:36" ht="112.5" customHeight="1" x14ac:dyDescent="0.35">
      <c r="A38" s="1"/>
      <c r="B38" s="320" t="s">
        <v>628</v>
      </c>
      <c r="C38" s="320" t="s">
        <v>629</v>
      </c>
      <c r="D38" s="320" t="s">
        <v>769</v>
      </c>
      <c r="E38" s="320" t="s">
        <v>585</v>
      </c>
      <c r="F38" s="320" t="s">
        <v>630</v>
      </c>
      <c r="G38" s="321" t="s">
        <v>566</v>
      </c>
      <c r="H38" s="321" t="s">
        <v>89</v>
      </c>
      <c r="I38" s="321" t="s">
        <v>89</v>
      </c>
      <c r="J38" s="264" t="s">
        <v>588</v>
      </c>
      <c r="K38" s="268" t="s">
        <v>770</v>
      </c>
      <c r="L38" s="264" t="s">
        <v>590</v>
      </c>
      <c r="M38" s="264">
        <v>2.61</v>
      </c>
      <c r="N38" s="320" t="s">
        <v>93</v>
      </c>
      <c r="O38" s="439" t="s">
        <v>128</v>
      </c>
      <c r="P38" s="320" t="s">
        <v>570</v>
      </c>
      <c r="Q38" s="320" t="s">
        <v>96</v>
      </c>
      <c r="R38" s="320" t="s">
        <v>338</v>
      </c>
      <c r="S38" s="320" t="s">
        <v>237</v>
      </c>
      <c r="T38" s="438">
        <v>1775000</v>
      </c>
      <c r="U38" s="438">
        <f>T38</f>
        <v>1775000</v>
      </c>
      <c r="V38" s="440">
        <f>T38</f>
        <v>1775000</v>
      </c>
      <c r="W38" s="407" t="s">
        <v>238</v>
      </c>
      <c r="X38" s="407" t="s">
        <v>238</v>
      </c>
      <c r="Y38" s="407" t="s">
        <v>238</v>
      </c>
      <c r="Z38" s="407" t="s">
        <v>238</v>
      </c>
      <c r="AA38" s="407" t="s">
        <v>238</v>
      </c>
      <c r="AB38" s="438">
        <v>1775000</v>
      </c>
      <c r="AC38" s="407" t="s">
        <v>100</v>
      </c>
      <c r="AD38" s="407" t="s">
        <v>238</v>
      </c>
      <c r="AE38" s="440">
        <f>T38</f>
        <v>1775000</v>
      </c>
      <c r="AF38" s="320" t="s">
        <v>238</v>
      </c>
      <c r="AG38" s="320" t="s">
        <v>238</v>
      </c>
      <c r="AH38" s="436" t="s">
        <v>301</v>
      </c>
      <c r="AI38" s="436" t="s">
        <v>263</v>
      </c>
      <c r="AJ38" s="265"/>
    </row>
    <row r="39" spans="1:36" ht="91.75" customHeight="1" x14ac:dyDescent="0.35">
      <c r="A39" s="1"/>
      <c r="B39" s="321"/>
      <c r="C39" s="321"/>
      <c r="D39" s="321"/>
      <c r="E39" s="321"/>
      <c r="F39" s="321"/>
      <c r="G39" s="321"/>
      <c r="H39" s="321"/>
      <c r="I39" s="321"/>
      <c r="J39" s="264" t="s">
        <v>573</v>
      </c>
      <c r="K39" s="264" t="s">
        <v>574</v>
      </c>
      <c r="L39" s="264" t="s">
        <v>575</v>
      </c>
      <c r="M39" s="264">
        <v>1</v>
      </c>
      <c r="N39" s="321"/>
      <c r="O39" s="439"/>
      <c r="P39" s="321"/>
      <c r="Q39" s="321"/>
      <c r="R39" s="321"/>
      <c r="S39" s="321"/>
      <c r="T39" s="438"/>
      <c r="U39" s="438"/>
      <c r="V39" s="443"/>
      <c r="W39" s="408"/>
      <c r="X39" s="408"/>
      <c r="Y39" s="408"/>
      <c r="Z39" s="408"/>
      <c r="AA39" s="408"/>
      <c r="AB39" s="438"/>
      <c r="AC39" s="408"/>
      <c r="AD39" s="408"/>
      <c r="AE39" s="443"/>
      <c r="AF39" s="321"/>
      <c r="AG39" s="321"/>
      <c r="AH39" s="448"/>
      <c r="AI39" s="448"/>
      <c r="AJ39" s="265"/>
    </row>
    <row r="40" spans="1:36" ht="91.75" customHeight="1" x14ac:dyDescent="0.35">
      <c r="A40" s="1"/>
      <c r="B40" s="321"/>
      <c r="C40" s="321"/>
      <c r="D40" s="321"/>
      <c r="E40" s="321"/>
      <c r="F40" s="321"/>
      <c r="G40" s="321"/>
      <c r="H40" s="321"/>
      <c r="I40" s="321"/>
      <c r="J40" s="264" t="s">
        <v>591</v>
      </c>
      <c r="K40" s="264" t="s">
        <v>592</v>
      </c>
      <c r="L40" s="264" t="s">
        <v>593</v>
      </c>
      <c r="M40" s="264" t="s">
        <v>631</v>
      </c>
      <c r="N40" s="321"/>
      <c r="O40" s="439"/>
      <c r="P40" s="321"/>
      <c r="Q40" s="321"/>
      <c r="R40" s="321"/>
      <c r="S40" s="321"/>
      <c r="T40" s="438"/>
      <c r="U40" s="438"/>
      <c r="V40" s="443"/>
      <c r="W40" s="408"/>
      <c r="X40" s="408"/>
      <c r="Y40" s="408"/>
      <c r="Z40" s="408"/>
      <c r="AA40" s="408"/>
      <c r="AB40" s="438"/>
      <c r="AC40" s="408"/>
      <c r="AD40" s="408"/>
      <c r="AE40" s="443"/>
      <c r="AF40" s="321"/>
      <c r="AG40" s="321"/>
      <c r="AH40" s="448"/>
      <c r="AI40" s="448"/>
      <c r="AJ40" s="265"/>
    </row>
    <row r="41" spans="1:36" ht="161" x14ac:dyDescent="0.35">
      <c r="A41" s="1"/>
      <c r="B41" s="321"/>
      <c r="C41" s="321"/>
      <c r="D41" s="321"/>
      <c r="E41" s="321"/>
      <c r="F41" s="321"/>
      <c r="G41" s="321"/>
      <c r="H41" s="321"/>
      <c r="I41" s="321"/>
      <c r="J41" s="264" t="s">
        <v>632</v>
      </c>
      <c r="K41" s="264" t="s">
        <v>614</v>
      </c>
      <c r="L41" s="264" t="s">
        <v>593</v>
      </c>
      <c r="M41" s="264" t="s">
        <v>633</v>
      </c>
      <c r="N41" s="321"/>
      <c r="O41" s="439"/>
      <c r="P41" s="321"/>
      <c r="Q41" s="321"/>
      <c r="R41" s="321"/>
      <c r="S41" s="321"/>
      <c r="T41" s="438"/>
      <c r="U41" s="438"/>
      <c r="V41" s="443"/>
      <c r="W41" s="408"/>
      <c r="X41" s="408"/>
      <c r="Y41" s="408"/>
      <c r="Z41" s="408"/>
      <c r="AA41" s="408"/>
      <c r="AB41" s="438"/>
      <c r="AC41" s="408"/>
      <c r="AD41" s="408"/>
      <c r="AE41" s="443"/>
      <c r="AF41" s="321"/>
      <c r="AG41" s="321"/>
      <c r="AH41" s="448"/>
      <c r="AI41" s="448"/>
      <c r="AJ41" s="265"/>
    </row>
    <row r="42" spans="1:36" ht="137.25" customHeight="1" x14ac:dyDescent="0.35">
      <c r="A42" s="9"/>
      <c r="B42" s="322"/>
      <c r="C42" s="322"/>
      <c r="D42" s="322"/>
      <c r="E42" s="322"/>
      <c r="F42" s="322"/>
      <c r="G42" s="322"/>
      <c r="H42" s="322"/>
      <c r="I42" s="322"/>
      <c r="J42" s="264" t="s">
        <v>634</v>
      </c>
      <c r="K42" s="264" t="s">
        <v>616</v>
      </c>
      <c r="L42" s="264" t="s">
        <v>635</v>
      </c>
      <c r="M42" s="264" t="s">
        <v>636</v>
      </c>
      <c r="N42" s="322"/>
      <c r="O42" s="439"/>
      <c r="P42" s="322"/>
      <c r="Q42" s="322"/>
      <c r="R42" s="322"/>
      <c r="S42" s="322"/>
      <c r="T42" s="438"/>
      <c r="U42" s="438"/>
      <c r="V42" s="441"/>
      <c r="W42" s="409"/>
      <c r="X42" s="409"/>
      <c r="Y42" s="409"/>
      <c r="Z42" s="409"/>
      <c r="AA42" s="409"/>
      <c r="AB42" s="442"/>
      <c r="AC42" s="409"/>
      <c r="AD42" s="409"/>
      <c r="AE42" s="441"/>
      <c r="AF42" s="322"/>
      <c r="AG42" s="322"/>
      <c r="AH42" s="437"/>
      <c r="AI42" s="437"/>
      <c r="AJ42" s="266"/>
    </row>
    <row r="43" spans="1:36" s="246" customFormat="1" ht="96" customHeight="1" x14ac:dyDescent="0.35">
      <c r="A43" s="245"/>
      <c r="B43" s="320" t="s">
        <v>774</v>
      </c>
      <c r="C43" s="320" t="s">
        <v>637</v>
      </c>
      <c r="D43" s="320" t="s">
        <v>775</v>
      </c>
      <c r="E43" s="320" t="s">
        <v>564</v>
      </c>
      <c r="F43" s="439" t="s">
        <v>638</v>
      </c>
      <c r="G43" s="320" t="s">
        <v>639</v>
      </c>
      <c r="H43" s="320" t="s">
        <v>89</v>
      </c>
      <c r="I43" s="320" t="s">
        <v>89</v>
      </c>
      <c r="J43" s="264" t="s">
        <v>588</v>
      </c>
      <c r="K43" s="264" t="s">
        <v>589</v>
      </c>
      <c r="L43" s="264" t="s">
        <v>590</v>
      </c>
      <c r="M43" s="264">
        <v>3.59</v>
      </c>
      <c r="N43" s="439" t="s">
        <v>93</v>
      </c>
      <c r="O43" s="320" t="s">
        <v>127</v>
      </c>
      <c r="P43" s="320" t="s">
        <v>570</v>
      </c>
      <c r="Q43" s="320" t="s">
        <v>96</v>
      </c>
      <c r="R43" s="320" t="s">
        <v>338</v>
      </c>
      <c r="S43" s="320" t="s">
        <v>237</v>
      </c>
      <c r="T43" s="407">
        <f>U43</f>
        <v>100000</v>
      </c>
      <c r="U43" s="438">
        <v>100000</v>
      </c>
      <c r="V43" s="438">
        <f>U43</f>
        <v>100000</v>
      </c>
      <c r="W43" s="407" t="s">
        <v>238</v>
      </c>
      <c r="X43" s="407" t="s">
        <v>238</v>
      </c>
      <c r="Y43" s="407" t="s">
        <v>238</v>
      </c>
      <c r="Z43" s="407" t="s">
        <v>238</v>
      </c>
      <c r="AA43" s="407" t="s">
        <v>238</v>
      </c>
      <c r="AB43" s="407" t="s">
        <v>640</v>
      </c>
      <c r="AC43" s="407" t="s">
        <v>100</v>
      </c>
      <c r="AD43" s="407" t="s">
        <v>238</v>
      </c>
      <c r="AE43" s="442">
        <f>V43</f>
        <v>100000</v>
      </c>
      <c r="AF43" s="320" t="s">
        <v>238</v>
      </c>
      <c r="AG43" s="320" t="s">
        <v>238</v>
      </c>
      <c r="AH43" s="320" t="s">
        <v>241</v>
      </c>
      <c r="AI43" s="320" t="s">
        <v>273</v>
      </c>
      <c r="AJ43" s="320"/>
    </row>
    <row r="44" spans="1:36" s="246" customFormat="1" ht="48" customHeight="1" x14ac:dyDescent="0.35">
      <c r="A44" s="245"/>
      <c r="B44" s="321"/>
      <c r="C44" s="321"/>
      <c r="D44" s="321"/>
      <c r="E44" s="321"/>
      <c r="F44" s="439"/>
      <c r="G44" s="321"/>
      <c r="H44" s="321"/>
      <c r="I44" s="321"/>
      <c r="J44" s="320" t="s">
        <v>573</v>
      </c>
      <c r="K44" s="320" t="s">
        <v>574</v>
      </c>
      <c r="L44" s="320" t="s">
        <v>575</v>
      </c>
      <c r="M44" s="320">
        <v>1</v>
      </c>
      <c r="N44" s="439"/>
      <c r="O44" s="321"/>
      <c r="P44" s="321"/>
      <c r="Q44" s="321"/>
      <c r="R44" s="321"/>
      <c r="S44" s="321"/>
      <c r="T44" s="408"/>
      <c r="U44" s="438"/>
      <c r="V44" s="438"/>
      <c r="W44" s="408"/>
      <c r="X44" s="408"/>
      <c r="Y44" s="408"/>
      <c r="Z44" s="408"/>
      <c r="AA44" s="408"/>
      <c r="AB44" s="408"/>
      <c r="AC44" s="408"/>
      <c r="AD44" s="408"/>
      <c r="AE44" s="442"/>
      <c r="AF44" s="321"/>
      <c r="AG44" s="321"/>
      <c r="AH44" s="321"/>
      <c r="AI44" s="321"/>
      <c r="AJ44" s="321"/>
    </row>
    <row r="45" spans="1:36" s="246" customFormat="1" x14ac:dyDescent="0.35">
      <c r="A45" s="245"/>
      <c r="B45" s="322"/>
      <c r="C45" s="322"/>
      <c r="D45" s="322"/>
      <c r="E45" s="322"/>
      <c r="F45" s="439"/>
      <c r="G45" s="322"/>
      <c r="H45" s="322"/>
      <c r="I45" s="322"/>
      <c r="J45" s="322"/>
      <c r="K45" s="322"/>
      <c r="L45" s="322"/>
      <c r="M45" s="322"/>
      <c r="N45" s="439"/>
      <c r="O45" s="322"/>
      <c r="P45" s="322"/>
      <c r="Q45" s="322"/>
      <c r="R45" s="322"/>
      <c r="S45" s="322"/>
      <c r="T45" s="409"/>
      <c r="U45" s="438"/>
      <c r="V45" s="438"/>
      <c r="W45" s="409"/>
      <c r="X45" s="409"/>
      <c r="Y45" s="409"/>
      <c r="Z45" s="409"/>
      <c r="AA45" s="409"/>
      <c r="AB45" s="409"/>
      <c r="AC45" s="409"/>
      <c r="AD45" s="409"/>
      <c r="AE45" s="442"/>
      <c r="AF45" s="322"/>
      <c r="AG45" s="322"/>
      <c r="AH45" s="322"/>
      <c r="AI45" s="322"/>
      <c r="AJ45" s="322"/>
    </row>
    <row r="46" spans="1:36" s="246" customFormat="1" ht="111" customHeight="1" x14ac:dyDescent="0.35">
      <c r="A46" s="245"/>
      <c r="B46" s="320" t="s">
        <v>776</v>
      </c>
      <c r="C46" s="320" t="s">
        <v>641</v>
      </c>
      <c r="D46" s="320" t="s">
        <v>775</v>
      </c>
      <c r="E46" s="320" t="s">
        <v>564</v>
      </c>
      <c r="F46" s="439" t="s">
        <v>642</v>
      </c>
      <c r="G46" s="320" t="s">
        <v>639</v>
      </c>
      <c r="H46" s="320" t="s">
        <v>89</v>
      </c>
      <c r="I46" s="320" t="s">
        <v>89</v>
      </c>
      <c r="J46" s="264" t="s">
        <v>588</v>
      </c>
      <c r="K46" s="264" t="s">
        <v>589</v>
      </c>
      <c r="L46" s="264" t="s">
        <v>590</v>
      </c>
      <c r="M46" s="264">
        <v>7.8</v>
      </c>
      <c r="N46" s="439" t="s">
        <v>93</v>
      </c>
      <c r="O46" s="320" t="s">
        <v>94</v>
      </c>
      <c r="P46" s="320" t="s">
        <v>570</v>
      </c>
      <c r="Q46" s="320" t="s">
        <v>96</v>
      </c>
      <c r="R46" s="320" t="s">
        <v>338</v>
      </c>
      <c r="S46" s="320" t="s">
        <v>237</v>
      </c>
      <c r="T46" s="407">
        <f>U46</f>
        <v>944700</v>
      </c>
      <c r="U46" s="438">
        <v>944700</v>
      </c>
      <c r="V46" s="438">
        <f>U46</f>
        <v>944700</v>
      </c>
      <c r="W46" s="407" t="s">
        <v>238</v>
      </c>
      <c r="X46" s="407" t="s">
        <v>238</v>
      </c>
      <c r="Y46" s="407" t="s">
        <v>238</v>
      </c>
      <c r="Z46" s="407" t="s">
        <v>238</v>
      </c>
      <c r="AA46" s="407" t="s">
        <v>238</v>
      </c>
      <c r="AB46" s="407" t="s">
        <v>643</v>
      </c>
      <c r="AC46" s="320" t="s">
        <v>100</v>
      </c>
      <c r="AD46" s="407" t="s">
        <v>238</v>
      </c>
      <c r="AE46" s="442">
        <f>V46</f>
        <v>944700</v>
      </c>
      <c r="AF46" s="320" t="s">
        <v>238</v>
      </c>
      <c r="AG46" s="320" t="s">
        <v>238</v>
      </c>
      <c r="AH46" s="320" t="s">
        <v>241</v>
      </c>
      <c r="AI46" s="445">
        <v>45689</v>
      </c>
      <c r="AJ46" s="320"/>
    </row>
    <row r="47" spans="1:36" s="246" customFormat="1" ht="111" customHeight="1" x14ac:dyDescent="0.35">
      <c r="A47" s="245"/>
      <c r="B47" s="321"/>
      <c r="C47" s="321"/>
      <c r="D47" s="321"/>
      <c r="E47" s="321"/>
      <c r="F47" s="439"/>
      <c r="G47" s="321"/>
      <c r="H47" s="321"/>
      <c r="I47" s="321"/>
      <c r="J47" s="320" t="s">
        <v>598</v>
      </c>
      <c r="K47" s="320" t="s">
        <v>574</v>
      </c>
      <c r="L47" s="320" t="s">
        <v>599</v>
      </c>
      <c r="M47" s="320">
        <v>1</v>
      </c>
      <c r="N47" s="439"/>
      <c r="O47" s="321"/>
      <c r="P47" s="321"/>
      <c r="Q47" s="321"/>
      <c r="R47" s="321"/>
      <c r="S47" s="321"/>
      <c r="T47" s="408"/>
      <c r="U47" s="438"/>
      <c r="V47" s="438"/>
      <c r="W47" s="408"/>
      <c r="X47" s="408"/>
      <c r="Y47" s="408"/>
      <c r="Z47" s="408"/>
      <c r="AA47" s="408"/>
      <c r="AB47" s="408"/>
      <c r="AC47" s="321"/>
      <c r="AD47" s="408"/>
      <c r="AE47" s="442"/>
      <c r="AF47" s="321"/>
      <c r="AG47" s="321"/>
      <c r="AH47" s="321"/>
      <c r="AI47" s="446"/>
      <c r="AJ47" s="321"/>
    </row>
    <row r="48" spans="1:36" s="246" customFormat="1" x14ac:dyDescent="0.35">
      <c r="A48" s="245"/>
      <c r="B48" s="322"/>
      <c r="C48" s="322"/>
      <c r="D48" s="322"/>
      <c r="E48" s="322"/>
      <c r="F48" s="439"/>
      <c r="G48" s="322"/>
      <c r="H48" s="322"/>
      <c r="I48" s="322"/>
      <c r="J48" s="322"/>
      <c r="K48" s="322"/>
      <c r="L48" s="322"/>
      <c r="M48" s="322"/>
      <c r="N48" s="439"/>
      <c r="O48" s="322"/>
      <c r="P48" s="322"/>
      <c r="Q48" s="322"/>
      <c r="R48" s="322"/>
      <c r="S48" s="322"/>
      <c r="T48" s="409"/>
      <c r="U48" s="438"/>
      <c r="V48" s="438"/>
      <c r="W48" s="409"/>
      <c r="X48" s="409"/>
      <c r="Y48" s="409"/>
      <c r="Z48" s="409"/>
      <c r="AA48" s="409"/>
      <c r="AB48" s="409"/>
      <c r="AC48" s="322"/>
      <c r="AD48" s="409"/>
      <c r="AE48" s="442"/>
      <c r="AF48" s="322"/>
      <c r="AG48" s="322"/>
      <c r="AH48" s="322"/>
      <c r="AI48" s="447"/>
      <c r="AJ48" s="322"/>
    </row>
    <row r="49" spans="1:36" ht="92" x14ac:dyDescent="0.35">
      <c r="A49" s="1"/>
      <c r="B49" s="320" t="s">
        <v>644</v>
      </c>
      <c r="C49" s="320" t="s">
        <v>645</v>
      </c>
      <c r="D49" s="320" t="s">
        <v>775</v>
      </c>
      <c r="E49" s="320" t="s">
        <v>564</v>
      </c>
      <c r="F49" s="320" t="s">
        <v>646</v>
      </c>
      <c r="G49" s="439" t="s">
        <v>647</v>
      </c>
      <c r="H49" s="321" t="s">
        <v>89</v>
      </c>
      <c r="I49" s="321" t="s">
        <v>89</v>
      </c>
      <c r="J49" s="264" t="s">
        <v>596</v>
      </c>
      <c r="K49" s="264" t="s">
        <v>589</v>
      </c>
      <c r="L49" s="264" t="s">
        <v>569</v>
      </c>
      <c r="M49" s="264">
        <v>5</v>
      </c>
      <c r="N49" s="320" t="s">
        <v>93</v>
      </c>
      <c r="O49" s="439" t="s">
        <v>126</v>
      </c>
      <c r="P49" s="320" t="s">
        <v>570</v>
      </c>
      <c r="Q49" s="320" t="s">
        <v>96</v>
      </c>
      <c r="R49" s="320" t="s">
        <v>338</v>
      </c>
      <c r="S49" s="320" t="s">
        <v>237</v>
      </c>
      <c r="T49" s="438" t="s">
        <v>648</v>
      </c>
      <c r="U49" s="438" t="str">
        <f>T49</f>
        <v xml:space="preserve">332 811,26
</v>
      </c>
      <c r="V49" s="440" t="str">
        <f>T49</f>
        <v xml:space="preserve">332 811,26
</v>
      </c>
      <c r="W49" s="407" t="s">
        <v>238</v>
      </c>
      <c r="X49" s="407" t="s">
        <v>238</v>
      </c>
      <c r="Y49" s="407" t="s">
        <v>238</v>
      </c>
      <c r="Z49" s="407" t="s">
        <v>238</v>
      </c>
      <c r="AA49" s="407" t="s">
        <v>238</v>
      </c>
      <c r="AB49" s="438" t="s">
        <v>649</v>
      </c>
      <c r="AC49" s="407" t="s">
        <v>100</v>
      </c>
      <c r="AD49" s="407" t="s">
        <v>238</v>
      </c>
      <c r="AE49" s="440" t="str">
        <f>T49</f>
        <v xml:space="preserve">332 811,26
</v>
      </c>
      <c r="AF49" s="320" t="s">
        <v>238</v>
      </c>
      <c r="AG49" s="320" t="s">
        <v>238</v>
      </c>
      <c r="AH49" s="436" t="s">
        <v>395</v>
      </c>
      <c r="AI49" s="436" t="s">
        <v>557</v>
      </c>
      <c r="AJ49" s="265"/>
    </row>
    <row r="50" spans="1:36" ht="137.25" customHeight="1" x14ac:dyDescent="0.35">
      <c r="A50" s="9"/>
      <c r="B50" s="322"/>
      <c r="C50" s="321"/>
      <c r="D50" s="322"/>
      <c r="E50" s="322"/>
      <c r="F50" s="322"/>
      <c r="G50" s="439"/>
      <c r="H50" s="322"/>
      <c r="I50" s="322"/>
      <c r="J50" s="264" t="s">
        <v>573</v>
      </c>
      <c r="K50" s="264" t="s">
        <v>574</v>
      </c>
      <c r="L50" s="264" t="s">
        <v>575</v>
      </c>
      <c r="M50" s="264">
        <v>1</v>
      </c>
      <c r="N50" s="322"/>
      <c r="O50" s="439"/>
      <c r="P50" s="322"/>
      <c r="Q50" s="322"/>
      <c r="R50" s="322"/>
      <c r="S50" s="322"/>
      <c r="T50" s="438"/>
      <c r="U50" s="438"/>
      <c r="V50" s="441"/>
      <c r="W50" s="409"/>
      <c r="X50" s="409"/>
      <c r="Y50" s="409"/>
      <c r="Z50" s="409"/>
      <c r="AA50" s="409"/>
      <c r="AB50" s="442"/>
      <c r="AC50" s="409"/>
      <c r="AD50" s="409"/>
      <c r="AE50" s="441"/>
      <c r="AF50" s="322"/>
      <c r="AG50" s="322"/>
      <c r="AH50" s="437"/>
      <c r="AI50" s="437"/>
      <c r="AJ50" s="266"/>
    </row>
    <row r="51" spans="1:36" s="246" customFormat="1" ht="96" customHeight="1" x14ac:dyDescent="0.35">
      <c r="A51" s="245"/>
      <c r="B51" s="439" t="s">
        <v>777</v>
      </c>
      <c r="C51" s="439" t="s">
        <v>650</v>
      </c>
      <c r="D51" s="320" t="s">
        <v>775</v>
      </c>
      <c r="E51" s="439" t="s">
        <v>564</v>
      </c>
      <c r="F51" s="439" t="s">
        <v>651</v>
      </c>
      <c r="G51" s="439" t="s">
        <v>639</v>
      </c>
      <c r="H51" s="439" t="s">
        <v>89</v>
      </c>
      <c r="I51" s="439" t="s">
        <v>89</v>
      </c>
      <c r="J51" s="264" t="s">
        <v>652</v>
      </c>
      <c r="K51" s="264" t="s">
        <v>616</v>
      </c>
      <c r="L51" s="264" t="s">
        <v>653</v>
      </c>
      <c r="M51" s="264">
        <v>2070</v>
      </c>
      <c r="N51" s="439" t="s">
        <v>93</v>
      </c>
      <c r="O51" s="320" t="s">
        <v>127</v>
      </c>
      <c r="P51" s="439" t="s">
        <v>570</v>
      </c>
      <c r="Q51" s="439" t="s">
        <v>96</v>
      </c>
      <c r="R51" s="439" t="s">
        <v>338</v>
      </c>
      <c r="S51" s="439" t="s">
        <v>237</v>
      </c>
      <c r="T51" s="438">
        <f>U51</f>
        <v>741540</v>
      </c>
      <c r="U51" s="438">
        <v>741540</v>
      </c>
      <c r="V51" s="438">
        <f>U51</f>
        <v>741540</v>
      </c>
      <c r="W51" s="438" t="s">
        <v>238</v>
      </c>
      <c r="X51" s="438" t="s">
        <v>238</v>
      </c>
      <c r="Y51" s="438" t="s">
        <v>238</v>
      </c>
      <c r="Z51" s="438" t="s">
        <v>238</v>
      </c>
      <c r="AA51" s="438" t="s">
        <v>238</v>
      </c>
      <c r="AB51" s="438" t="s">
        <v>654</v>
      </c>
      <c r="AC51" s="438" t="s">
        <v>100</v>
      </c>
      <c r="AD51" s="438" t="s">
        <v>238</v>
      </c>
      <c r="AE51" s="442">
        <f>V51</f>
        <v>741540</v>
      </c>
      <c r="AF51" s="439" t="s">
        <v>238</v>
      </c>
      <c r="AG51" s="439" t="s">
        <v>238</v>
      </c>
      <c r="AH51" s="439" t="s">
        <v>301</v>
      </c>
      <c r="AI51" s="439" t="s">
        <v>263</v>
      </c>
      <c r="AJ51" s="439"/>
    </row>
    <row r="52" spans="1:36" s="246" customFormat="1" ht="48" customHeight="1" x14ac:dyDescent="0.35">
      <c r="A52" s="245"/>
      <c r="B52" s="439"/>
      <c r="C52" s="439"/>
      <c r="D52" s="321"/>
      <c r="E52" s="439"/>
      <c r="F52" s="439"/>
      <c r="G52" s="439"/>
      <c r="H52" s="439"/>
      <c r="I52" s="439"/>
      <c r="J52" s="320" t="s">
        <v>573</v>
      </c>
      <c r="K52" s="320" t="s">
        <v>574</v>
      </c>
      <c r="L52" s="320" t="s">
        <v>575</v>
      </c>
      <c r="M52" s="320">
        <v>1</v>
      </c>
      <c r="N52" s="439"/>
      <c r="O52" s="321"/>
      <c r="P52" s="439"/>
      <c r="Q52" s="439"/>
      <c r="R52" s="439"/>
      <c r="S52" s="439"/>
      <c r="T52" s="438"/>
      <c r="U52" s="438"/>
      <c r="V52" s="438"/>
      <c r="W52" s="438"/>
      <c r="X52" s="438"/>
      <c r="Y52" s="438"/>
      <c r="Z52" s="438"/>
      <c r="AA52" s="438"/>
      <c r="AB52" s="438"/>
      <c r="AC52" s="438"/>
      <c r="AD52" s="438"/>
      <c r="AE52" s="442"/>
      <c r="AF52" s="439"/>
      <c r="AG52" s="439"/>
      <c r="AH52" s="439"/>
      <c r="AI52" s="439"/>
      <c r="AJ52" s="439"/>
    </row>
    <row r="53" spans="1:36" s="246" customFormat="1" x14ac:dyDescent="0.35">
      <c r="A53" s="245"/>
      <c r="B53" s="439"/>
      <c r="C53" s="439"/>
      <c r="D53" s="322"/>
      <c r="E53" s="439"/>
      <c r="F53" s="439"/>
      <c r="G53" s="439"/>
      <c r="H53" s="439"/>
      <c r="I53" s="439"/>
      <c r="J53" s="322"/>
      <c r="K53" s="322"/>
      <c r="L53" s="322"/>
      <c r="M53" s="322"/>
      <c r="N53" s="439"/>
      <c r="O53" s="322"/>
      <c r="P53" s="439"/>
      <c r="Q53" s="439"/>
      <c r="R53" s="439"/>
      <c r="S53" s="439"/>
      <c r="T53" s="438"/>
      <c r="U53" s="438"/>
      <c r="V53" s="438"/>
      <c r="W53" s="438"/>
      <c r="X53" s="438"/>
      <c r="Y53" s="438"/>
      <c r="Z53" s="438"/>
      <c r="AA53" s="438"/>
      <c r="AB53" s="438"/>
      <c r="AC53" s="438"/>
      <c r="AD53" s="438"/>
      <c r="AE53" s="442"/>
      <c r="AF53" s="439"/>
      <c r="AG53" s="439"/>
      <c r="AH53" s="439"/>
      <c r="AI53" s="439"/>
      <c r="AJ53" s="439"/>
    </row>
    <row r="54" spans="1:36" s="246" customFormat="1" ht="111" customHeight="1" x14ac:dyDescent="0.35">
      <c r="A54" s="245"/>
      <c r="B54" s="439" t="s">
        <v>778</v>
      </c>
      <c r="C54" s="439" t="s">
        <v>655</v>
      </c>
      <c r="D54" s="320" t="s">
        <v>775</v>
      </c>
      <c r="E54" s="439" t="s">
        <v>564</v>
      </c>
      <c r="F54" s="439" t="s">
        <v>656</v>
      </c>
      <c r="G54" s="439" t="s">
        <v>639</v>
      </c>
      <c r="H54" s="439" t="s">
        <v>89</v>
      </c>
      <c r="I54" s="439" t="s">
        <v>89</v>
      </c>
      <c r="J54" s="264" t="s">
        <v>652</v>
      </c>
      <c r="K54" s="264" t="s">
        <v>616</v>
      </c>
      <c r="L54" s="264" t="s">
        <v>653</v>
      </c>
      <c r="M54" s="264">
        <v>2320</v>
      </c>
      <c r="N54" s="439" t="s">
        <v>93</v>
      </c>
      <c r="O54" s="320" t="s">
        <v>94</v>
      </c>
      <c r="P54" s="439" t="s">
        <v>570</v>
      </c>
      <c r="Q54" s="439" t="s">
        <v>96</v>
      </c>
      <c r="R54" s="439" t="s">
        <v>338</v>
      </c>
      <c r="S54" s="439" t="s">
        <v>237</v>
      </c>
      <c r="T54" s="438">
        <f>U54</f>
        <v>1250010</v>
      </c>
      <c r="U54" s="438">
        <v>1250010</v>
      </c>
      <c r="V54" s="438">
        <f>U54</f>
        <v>1250010</v>
      </c>
      <c r="W54" s="438" t="s">
        <v>238</v>
      </c>
      <c r="X54" s="438" t="s">
        <v>238</v>
      </c>
      <c r="Y54" s="438" t="s">
        <v>238</v>
      </c>
      <c r="Z54" s="438" t="s">
        <v>238</v>
      </c>
      <c r="AA54" s="438" t="s">
        <v>238</v>
      </c>
      <c r="AB54" s="438" t="s">
        <v>657</v>
      </c>
      <c r="AC54" s="438" t="s">
        <v>100</v>
      </c>
      <c r="AD54" s="438" t="s">
        <v>238</v>
      </c>
      <c r="AE54" s="442">
        <f>V54</f>
        <v>1250010</v>
      </c>
      <c r="AF54" s="439" t="s">
        <v>238</v>
      </c>
      <c r="AG54" s="439" t="s">
        <v>238</v>
      </c>
      <c r="AH54" s="439" t="s">
        <v>301</v>
      </c>
      <c r="AI54" s="439" t="s">
        <v>263</v>
      </c>
      <c r="AJ54" s="439"/>
    </row>
    <row r="55" spans="1:36" s="246" customFormat="1" ht="111" customHeight="1" x14ac:dyDescent="0.35">
      <c r="A55" s="245"/>
      <c r="B55" s="439"/>
      <c r="C55" s="439"/>
      <c r="D55" s="321"/>
      <c r="E55" s="439"/>
      <c r="F55" s="439"/>
      <c r="G55" s="439"/>
      <c r="H55" s="439"/>
      <c r="I55" s="439"/>
      <c r="J55" s="320" t="s">
        <v>573</v>
      </c>
      <c r="K55" s="320" t="s">
        <v>574</v>
      </c>
      <c r="L55" s="320" t="s">
        <v>575</v>
      </c>
      <c r="M55" s="320">
        <v>1</v>
      </c>
      <c r="N55" s="439"/>
      <c r="O55" s="321"/>
      <c r="P55" s="439"/>
      <c r="Q55" s="439"/>
      <c r="R55" s="439"/>
      <c r="S55" s="439"/>
      <c r="T55" s="438"/>
      <c r="U55" s="438"/>
      <c r="V55" s="438"/>
      <c r="W55" s="438"/>
      <c r="X55" s="438"/>
      <c r="Y55" s="438"/>
      <c r="Z55" s="438"/>
      <c r="AA55" s="438"/>
      <c r="AB55" s="438"/>
      <c r="AC55" s="438"/>
      <c r="AD55" s="438"/>
      <c r="AE55" s="442"/>
      <c r="AF55" s="439"/>
      <c r="AG55" s="439"/>
      <c r="AH55" s="439"/>
      <c r="AI55" s="439"/>
      <c r="AJ55" s="439"/>
    </row>
    <row r="56" spans="1:36" s="246" customFormat="1" x14ac:dyDescent="0.35">
      <c r="A56" s="245"/>
      <c r="B56" s="439"/>
      <c r="C56" s="439"/>
      <c r="D56" s="322"/>
      <c r="E56" s="439"/>
      <c r="F56" s="439"/>
      <c r="G56" s="439"/>
      <c r="H56" s="439"/>
      <c r="I56" s="439"/>
      <c r="J56" s="322"/>
      <c r="K56" s="322"/>
      <c r="L56" s="322"/>
      <c r="M56" s="322"/>
      <c r="N56" s="439"/>
      <c r="O56" s="322"/>
      <c r="P56" s="439"/>
      <c r="Q56" s="439"/>
      <c r="R56" s="439"/>
      <c r="S56" s="439"/>
      <c r="T56" s="438"/>
      <c r="U56" s="438"/>
      <c r="V56" s="438"/>
      <c r="W56" s="438"/>
      <c r="X56" s="438"/>
      <c r="Y56" s="438"/>
      <c r="Z56" s="438"/>
      <c r="AA56" s="438"/>
      <c r="AB56" s="438"/>
      <c r="AC56" s="438"/>
      <c r="AD56" s="438"/>
      <c r="AE56" s="442"/>
      <c r="AF56" s="439"/>
      <c r="AG56" s="439"/>
      <c r="AH56" s="439"/>
      <c r="AI56" s="439"/>
      <c r="AJ56" s="439"/>
    </row>
    <row r="57" spans="1:36" ht="69" x14ac:dyDescent="0.35">
      <c r="A57" s="1"/>
      <c r="B57" s="320" t="s">
        <v>658</v>
      </c>
      <c r="C57" s="321" t="s">
        <v>659</v>
      </c>
      <c r="D57" s="320" t="s">
        <v>775</v>
      </c>
      <c r="E57" s="320" t="s">
        <v>564</v>
      </c>
      <c r="F57" s="320" t="s">
        <v>660</v>
      </c>
      <c r="G57" s="321" t="s">
        <v>647</v>
      </c>
      <c r="H57" s="321" t="s">
        <v>89</v>
      </c>
      <c r="I57" s="321" t="s">
        <v>89</v>
      </c>
      <c r="J57" s="264" t="s">
        <v>652</v>
      </c>
      <c r="K57" s="264" t="s">
        <v>616</v>
      </c>
      <c r="L57" s="264" t="s">
        <v>653</v>
      </c>
      <c r="M57" s="264">
        <v>6900</v>
      </c>
      <c r="N57" s="320" t="s">
        <v>93</v>
      </c>
      <c r="O57" s="439" t="s">
        <v>661</v>
      </c>
      <c r="P57" s="320" t="s">
        <v>570</v>
      </c>
      <c r="Q57" s="320" t="s">
        <v>96</v>
      </c>
      <c r="R57" s="320" t="s">
        <v>338</v>
      </c>
      <c r="S57" s="320" t="s">
        <v>237</v>
      </c>
      <c r="T57" s="438">
        <v>1452000</v>
      </c>
      <c r="U57" s="438">
        <f>T57</f>
        <v>1452000</v>
      </c>
      <c r="V57" s="440">
        <f>T57</f>
        <v>1452000</v>
      </c>
      <c r="W57" s="407" t="s">
        <v>238</v>
      </c>
      <c r="X57" s="407" t="s">
        <v>238</v>
      </c>
      <c r="Y57" s="407" t="s">
        <v>238</v>
      </c>
      <c r="Z57" s="407" t="s">
        <v>238</v>
      </c>
      <c r="AA57" s="407" t="s">
        <v>238</v>
      </c>
      <c r="AB57" s="438">
        <v>256235.3</v>
      </c>
      <c r="AC57" s="407" t="s">
        <v>100</v>
      </c>
      <c r="AD57" s="407" t="s">
        <v>238</v>
      </c>
      <c r="AE57" s="440">
        <f>T57</f>
        <v>1452000</v>
      </c>
      <c r="AF57" s="320" t="s">
        <v>238</v>
      </c>
      <c r="AG57" s="320" t="s">
        <v>238</v>
      </c>
      <c r="AH57" s="436" t="s">
        <v>395</v>
      </c>
      <c r="AI57" s="436" t="s">
        <v>557</v>
      </c>
      <c r="AJ57" s="265"/>
    </row>
    <row r="58" spans="1:36" ht="137.25" customHeight="1" x14ac:dyDescent="0.35">
      <c r="A58" s="9"/>
      <c r="B58" s="322"/>
      <c r="C58" s="322"/>
      <c r="D58" s="322"/>
      <c r="E58" s="322"/>
      <c r="F58" s="322"/>
      <c r="G58" s="322"/>
      <c r="H58" s="322"/>
      <c r="I58" s="322"/>
      <c r="J58" s="264" t="s">
        <v>573</v>
      </c>
      <c r="K58" s="264" t="s">
        <v>574</v>
      </c>
      <c r="L58" s="264" t="s">
        <v>575</v>
      </c>
      <c r="M58" s="264">
        <v>1</v>
      </c>
      <c r="N58" s="322"/>
      <c r="O58" s="439"/>
      <c r="P58" s="322"/>
      <c r="Q58" s="322"/>
      <c r="R58" s="322"/>
      <c r="S58" s="322"/>
      <c r="T58" s="438"/>
      <c r="U58" s="438"/>
      <c r="V58" s="441"/>
      <c r="W58" s="409"/>
      <c r="X58" s="409"/>
      <c r="Y58" s="409"/>
      <c r="Z58" s="409"/>
      <c r="AA58" s="409"/>
      <c r="AB58" s="442"/>
      <c r="AC58" s="409"/>
      <c r="AD58" s="409"/>
      <c r="AE58" s="441"/>
      <c r="AF58" s="322"/>
      <c r="AG58" s="322"/>
      <c r="AH58" s="437"/>
      <c r="AI58" s="437"/>
      <c r="AJ58" s="266"/>
    </row>
    <row r="59" spans="1:36" s="246" customFormat="1" ht="72" customHeight="1" x14ac:dyDescent="0.35">
      <c r="A59" s="449"/>
      <c r="B59" s="439" t="s">
        <v>662</v>
      </c>
      <c r="C59" s="439" t="s">
        <v>663</v>
      </c>
      <c r="D59" s="439" t="s">
        <v>775</v>
      </c>
      <c r="E59" s="439" t="s">
        <v>564</v>
      </c>
      <c r="F59" s="439" t="s">
        <v>664</v>
      </c>
      <c r="G59" s="439" t="s">
        <v>639</v>
      </c>
      <c r="H59" s="439" t="s">
        <v>89</v>
      </c>
      <c r="I59" s="439" t="s">
        <v>89</v>
      </c>
      <c r="J59" s="264" t="s">
        <v>665</v>
      </c>
      <c r="K59" s="264" t="s">
        <v>574</v>
      </c>
      <c r="L59" s="264" t="s">
        <v>666</v>
      </c>
      <c r="M59" s="264">
        <v>1</v>
      </c>
      <c r="N59" s="320" t="s">
        <v>93</v>
      </c>
      <c r="O59" s="320" t="s">
        <v>94</v>
      </c>
      <c r="P59" s="439" t="s">
        <v>570</v>
      </c>
      <c r="Q59" s="439" t="s">
        <v>96</v>
      </c>
      <c r="R59" s="439" t="s">
        <v>338</v>
      </c>
      <c r="S59" s="439" t="s">
        <v>237</v>
      </c>
      <c r="T59" s="438">
        <f>U59+U63+U66</f>
        <v>2133417.84</v>
      </c>
      <c r="U59" s="438">
        <v>510000</v>
      </c>
      <c r="V59" s="438">
        <f>U59</f>
        <v>510000</v>
      </c>
      <c r="W59" s="438" t="s">
        <v>238</v>
      </c>
      <c r="X59" s="438" t="s">
        <v>238</v>
      </c>
      <c r="Y59" s="438" t="s">
        <v>238</v>
      </c>
      <c r="Z59" s="438" t="s">
        <v>238</v>
      </c>
      <c r="AA59" s="438" t="s">
        <v>238</v>
      </c>
      <c r="AB59" s="438" t="s">
        <v>667</v>
      </c>
      <c r="AC59" s="438" t="s">
        <v>100</v>
      </c>
      <c r="AD59" s="438" t="s">
        <v>238</v>
      </c>
      <c r="AE59" s="438">
        <f>V59</f>
        <v>510000</v>
      </c>
      <c r="AF59" s="444" t="s">
        <v>238</v>
      </c>
      <c r="AG59" s="444" t="s">
        <v>238</v>
      </c>
      <c r="AH59" s="444" t="s">
        <v>301</v>
      </c>
      <c r="AI59" s="444" t="s">
        <v>263</v>
      </c>
      <c r="AJ59" s="453"/>
    </row>
    <row r="60" spans="1:36" s="246" customFormat="1" ht="115" x14ac:dyDescent="0.35">
      <c r="A60" s="450"/>
      <c r="B60" s="439"/>
      <c r="C60" s="439"/>
      <c r="D60" s="439"/>
      <c r="E60" s="439"/>
      <c r="F60" s="439"/>
      <c r="G60" s="439"/>
      <c r="H60" s="439"/>
      <c r="I60" s="439"/>
      <c r="J60" s="264" t="s">
        <v>668</v>
      </c>
      <c r="K60" s="264" t="s">
        <v>589</v>
      </c>
      <c r="L60" s="264" t="s">
        <v>669</v>
      </c>
      <c r="M60" s="264">
        <v>9.6</v>
      </c>
      <c r="N60" s="321"/>
      <c r="O60" s="321"/>
      <c r="P60" s="439"/>
      <c r="Q60" s="439"/>
      <c r="R60" s="439"/>
      <c r="S60" s="439"/>
      <c r="T60" s="438"/>
      <c r="U60" s="438"/>
      <c r="V60" s="438"/>
      <c r="W60" s="438"/>
      <c r="X60" s="438"/>
      <c r="Y60" s="438"/>
      <c r="Z60" s="438"/>
      <c r="AA60" s="438"/>
      <c r="AB60" s="438"/>
      <c r="AC60" s="438"/>
      <c r="AD60" s="438"/>
      <c r="AE60" s="438"/>
      <c r="AF60" s="444"/>
      <c r="AG60" s="444"/>
      <c r="AH60" s="444"/>
      <c r="AI60" s="444"/>
      <c r="AJ60" s="453"/>
    </row>
    <row r="61" spans="1:36" s="246" customFormat="1" ht="48" customHeight="1" x14ac:dyDescent="0.35">
      <c r="A61" s="450"/>
      <c r="B61" s="439"/>
      <c r="C61" s="439"/>
      <c r="D61" s="439"/>
      <c r="E61" s="439"/>
      <c r="F61" s="439"/>
      <c r="G61" s="439"/>
      <c r="H61" s="439"/>
      <c r="I61" s="439"/>
      <c r="J61" s="439" t="s">
        <v>670</v>
      </c>
      <c r="K61" s="439" t="s">
        <v>671</v>
      </c>
      <c r="L61" s="320" t="s">
        <v>593</v>
      </c>
      <c r="M61" s="320" t="s">
        <v>672</v>
      </c>
      <c r="N61" s="321"/>
      <c r="O61" s="321"/>
      <c r="P61" s="439"/>
      <c r="Q61" s="439"/>
      <c r="R61" s="439"/>
      <c r="S61" s="439"/>
      <c r="T61" s="438"/>
      <c r="U61" s="438"/>
      <c r="V61" s="438"/>
      <c r="W61" s="438"/>
      <c r="X61" s="438"/>
      <c r="Y61" s="438"/>
      <c r="Z61" s="438"/>
      <c r="AA61" s="438"/>
      <c r="AB61" s="438"/>
      <c r="AC61" s="438"/>
      <c r="AD61" s="438"/>
      <c r="AE61" s="438"/>
      <c r="AF61" s="444"/>
      <c r="AG61" s="444"/>
      <c r="AH61" s="444"/>
      <c r="AI61" s="444"/>
      <c r="AJ61" s="439"/>
    </row>
    <row r="62" spans="1:36" s="246" customFormat="1" ht="30.75" customHeight="1" x14ac:dyDescent="0.35">
      <c r="A62" s="450"/>
      <c r="B62" s="439"/>
      <c r="C62" s="439"/>
      <c r="D62" s="439"/>
      <c r="E62" s="439"/>
      <c r="F62" s="439"/>
      <c r="G62" s="439"/>
      <c r="H62" s="439"/>
      <c r="I62" s="439"/>
      <c r="J62" s="439"/>
      <c r="K62" s="439"/>
      <c r="L62" s="322"/>
      <c r="M62" s="322"/>
      <c r="N62" s="321"/>
      <c r="O62" s="321"/>
      <c r="P62" s="439"/>
      <c r="Q62" s="439"/>
      <c r="R62" s="439"/>
      <c r="S62" s="439"/>
      <c r="T62" s="438"/>
      <c r="U62" s="438"/>
      <c r="V62" s="438"/>
      <c r="W62" s="438"/>
      <c r="X62" s="438"/>
      <c r="Y62" s="438"/>
      <c r="Z62" s="438"/>
      <c r="AA62" s="438"/>
      <c r="AB62" s="438"/>
      <c r="AC62" s="438"/>
      <c r="AD62" s="438"/>
      <c r="AE62" s="438"/>
      <c r="AF62" s="444"/>
      <c r="AG62" s="444"/>
      <c r="AH62" s="444"/>
      <c r="AI62" s="444"/>
      <c r="AJ62" s="439"/>
    </row>
    <row r="63" spans="1:36" s="246" customFormat="1" ht="72" customHeight="1" x14ac:dyDescent="0.35">
      <c r="A63" s="450"/>
      <c r="B63" s="439"/>
      <c r="C63" s="439"/>
      <c r="D63" s="439"/>
      <c r="E63" s="439"/>
      <c r="F63" s="439" t="s">
        <v>673</v>
      </c>
      <c r="G63" s="439"/>
      <c r="H63" s="439"/>
      <c r="I63" s="439"/>
      <c r="J63" s="264" t="s">
        <v>665</v>
      </c>
      <c r="K63" s="264" t="s">
        <v>574</v>
      </c>
      <c r="L63" s="264" t="s">
        <v>666</v>
      </c>
      <c r="M63" s="264">
        <v>1</v>
      </c>
      <c r="N63" s="321"/>
      <c r="O63" s="321"/>
      <c r="P63" s="439"/>
      <c r="Q63" s="439"/>
      <c r="R63" s="439"/>
      <c r="S63" s="439"/>
      <c r="T63" s="438"/>
      <c r="U63" s="438">
        <v>510000</v>
      </c>
      <c r="V63" s="438">
        <f>U63</f>
        <v>510000</v>
      </c>
      <c r="W63" s="438" t="s">
        <v>238</v>
      </c>
      <c r="X63" s="438" t="s">
        <v>238</v>
      </c>
      <c r="Y63" s="438" t="s">
        <v>238</v>
      </c>
      <c r="Z63" s="438" t="s">
        <v>238</v>
      </c>
      <c r="AA63" s="438" t="s">
        <v>238</v>
      </c>
      <c r="AB63" s="438">
        <v>90000</v>
      </c>
      <c r="AC63" s="438"/>
      <c r="AD63" s="438" t="s">
        <v>238</v>
      </c>
      <c r="AE63" s="438">
        <f>V63</f>
        <v>510000</v>
      </c>
      <c r="AF63" s="444" t="s">
        <v>238</v>
      </c>
      <c r="AG63" s="444" t="s">
        <v>238</v>
      </c>
      <c r="AH63" s="444"/>
      <c r="AI63" s="444"/>
      <c r="AJ63" s="439"/>
    </row>
    <row r="64" spans="1:36" s="246" customFormat="1" ht="48" customHeight="1" x14ac:dyDescent="0.35">
      <c r="A64" s="450"/>
      <c r="B64" s="439"/>
      <c r="C64" s="439"/>
      <c r="D64" s="439"/>
      <c r="E64" s="439"/>
      <c r="F64" s="439"/>
      <c r="G64" s="439"/>
      <c r="H64" s="439"/>
      <c r="I64" s="439"/>
      <c r="J64" s="264" t="s">
        <v>668</v>
      </c>
      <c r="K64" s="264" t="s">
        <v>589</v>
      </c>
      <c r="L64" s="264" t="s">
        <v>669</v>
      </c>
      <c r="M64" s="264">
        <v>0.6</v>
      </c>
      <c r="N64" s="321"/>
      <c r="O64" s="321"/>
      <c r="P64" s="439"/>
      <c r="Q64" s="439"/>
      <c r="R64" s="439"/>
      <c r="S64" s="439"/>
      <c r="T64" s="438"/>
      <c r="U64" s="438"/>
      <c r="V64" s="438"/>
      <c r="W64" s="438"/>
      <c r="X64" s="438"/>
      <c r="Y64" s="438"/>
      <c r="Z64" s="438"/>
      <c r="AA64" s="438"/>
      <c r="AB64" s="438"/>
      <c r="AC64" s="438"/>
      <c r="AD64" s="438"/>
      <c r="AE64" s="438"/>
      <c r="AF64" s="444"/>
      <c r="AG64" s="444"/>
      <c r="AH64" s="444"/>
      <c r="AI64" s="444"/>
      <c r="AJ64" s="439"/>
    </row>
    <row r="65" spans="1:36" s="246" customFormat="1" ht="66" customHeight="1" x14ac:dyDescent="0.35">
      <c r="A65" s="450"/>
      <c r="B65" s="439"/>
      <c r="C65" s="439"/>
      <c r="D65" s="439"/>
      <c r="E65" s="439"/>
      <c r="F65" s="439"/>
      <c r="G65" s="439"/>
      <c r="H65" s="439"/>
      <c r="I65" s="439"/>
      <c r="J65" s="270" t="s">
        <v>670</v>
      </c>
      <c r="K65" s="270" t="s">
        <v>671</v>
      </c>
      <c r="L65" s="270" t="s">
        <v>593</v>
      </c>
      <c r="M65" s="264">
        <v>6000</v>
      </c>
      <c r="N65" s="321"/>
      <c r="O65" s="321"/>
      <c r="P65" s="439"/>
      <c r="Q65" s="439"/>
      <c r="R65" s="439"/>
      <c r="S65" s="439"/>
      <c r="T65" s="438"/>
      <c r="U65" s="438"/>
      <c r="V65" s="438"/>
      <c r="W65" s="438"/>
      <c r="X65" s="438"/>
      <c r="Y65" s="438"/>
      <c r="Z65" s="438"/>
      <c r="AA65" s="438"/>
      <c r="AB65" s="438"/>
      <c r="AC65" s="438"/>
      <c r="AD65" s="438"/>
      <c r="AE65" s="438"/>
      <c r="AF65" s="444"/>
      <c r="AG65" s="444"/>
      <c r="AH65" s="444"/>
      <c r="AI65" s="444"/>
      <c r="AJ65" s="439"/>
    </row>
    <row r="66" spans="1:36" s="246" customFormat="1" ht="111" customHeight="1" x14ac:dyDescent="0.35">
      <c r="A66" s="450"/>
      <c r="B66" s="439"/>
      <c r="C66" s="439"/>
      <c r="D66" s="439"/>
      <c r="E66" s="439"/>
      <c r="F66" s="439" t="s">
        <v>674</v>
      </c>
      <c r="G66" s="439"/>
      <c r="H66" s="439"/>
      <c r="I66" s="439"/>
      <c r="J66" s="264" t="s">
        <v>665</v>
      </c>
      <c r="K66" s="264" t="s">
        <v>574</v>
      </c>
      <c r="L66" s="264" t="s">
        <v>666</v>
      </c>
      <c r="M66" s="264">
        <v>1</v>
      </c>
      <c r="N66" s="321"/>
      <c r="O66" s="321"/>
      <c r="P66" s="439"/>
      <c r="Q66" s="439"/>
      <c r="R66" s="439"/>
      <c r="S66" s="439"/>
      <c r="T66" s="438"/>
      <c r="U66" s="438">
        <v>1113417.8400000001</v>
      </c>
      <c r="V66" s="438">
        <f>U66</f>
        <v>1113417.8400000001</v>
      </c>
      <c r="W66" s="438" t="s">
        <v>238</v>
      </c>
      <c r="X66" s="438" t="s">
        <v>238</v>
      </c>
      <c r="Y66" s="438" t="s">
        <v>238</v>
      </c>
      <c r="Z66" s="438" t="s">
        <v>238</v>
      </c>
      <c r="AA66" s="438" t="s">
        <v>238</v>
      </c>
      <c r="AB66" s="438">
        <v>196485.51</v>
      </c>
      <c r="AC66" s="438"/>
      <c r="AD66" s="438" t="s">
        <v>238</v>
      </c>
      <c r="AE66" s="438">
        <f>V66</f>
        <v>1113417.8400000001</v>
      </c>
      <c r="AF66" s="444" t="s">
        <v>238</v>
      </c>
      <c r="AG66" s="444" t="s">
        <v>238</v>
      </c>
      <c r="AH66" s="444"/>
      <c r="AI66" s="444"/>
      <c r="AJ66" s="439"/>
    </row>
    <row r="67" spans="1:36" s="246" customFormat="1" ht="72" customHeight="1" x14ac:dyDescent="0.35">
      <c r="A67" s="450"/>
      <c r="B67" s="439"/>
      <c r="C67" s="439"/>
      <c r="D67" s="439"/>
      <c r="E67" s="439"/>
      <c r="F67" s="439"/>
      <c r="G67" s="439"/>
      <c r="H67" s="439"/>
      <c r="I67" s="439"/>
      <c r="J67" s="264" t="s">
        <v>668</v>
      </c>
      <c r="K67" s="264" t="s">
        <v>589</v>
      </c>
      <c r="L67" s="264" t="s">
        <v>669</v>
      </c>
      <c r="M67" s="264">
        <v>11.7</v>
      </c>
      <c r="N67" s="321"/>
      <c r="O67" s="321"/>
      <c r="P67" s="439"/>
      <c r="Q67" s="439"/>
      <c r="R67" s="439"/>
      <c r="S67" s="439"/>
      <c r="T67" s="438"/>
      <c r="U67" s="438"/>
      <c r="V67" s="438"/>
      <c r="W67" s="438"/>
      <c r="X67" s="438"/>
      <c r="Y67" s="438"/>
      <c r="Z67" s="438"/>
      <c r="AA67" s="438"/>
      <c r="AB67" s="438"/>
      <c r="AC67" s="438"/>
      <c r="AD67" s="438"/>
      <c r="AE67" s="438"/>
      <c r="AF67" s="444"/>
      <c r="AG67" s="444"/>
      <c r="AH67" s="444"/>
      <c r="AI67" s="444"/>
      <c r="AJ67" s="439"/>
    </row>
    <row r="68" spans="1:36" s="246" customFormat="1" ht="85.5" customHeight="1" x14ac:dyDescent="0.35">
      <c r="A68" s="450"/>
      <c r="B68" s="439"/>
      <c r="C68" s="439"/>
      <c r="D68" s="439"/>
      <c r="E68" s="439"/>
      <c r="F68" s="439"/>
      <c r="G68" s="439"/>
      <c r="H68" s="439"/>
      <c r="I68" s="439"/>
      <c r="J68" s="270" t="s">
        <v>670</v>
      </c>
      <c r="K68" s="270" t="s">
        <v>671</v>
      </c>
      <c r="L68" s="270" t="s">
        <v>593</v>
      </c>
      <c r="M68" s="264">
        <v>61000</v>
      </c>
      <c r="N68" s="322"/>
      <c r="O68" s="322"/>
      <c r="P68" s="439"/>
      <c r="Q68" s="439"/>
      <c r="R68" s="439"/>
      <c r="S68" s="439"/>
      <c r="T68" s="438"/>
      <c r="U68" s="438"/>
      <c r="V68" s="438"/>
      <c r="W68" s="438"/>
      <c r="X68" s="438"/>
      <c r="Y68" s="438"/>
      <c r="Z68" s="438"/>
      <c r="AA68" s="438"/>
      <c r="AB68" s="438"/>
      <c r="AC68" s="438"/>
      <c r="AD68" s="438"/>
      <c r="AE68" s="438"/>
      <c r="AF68" s="444"/>
      <c r="AG68" s="444"/>
      <c r="AH68" s="444"/>
      <c r="AI68" s="444"/>
      <c r="AJ68" s="439"/>
    </row>
    <row r="69" spans="1:36" s="246" customFormat="1" ht="57.5" x14ac:dyDescent="0.35">
      <c r="A69" s="247"/>
      <c r="B69" s="323" t="s">
        <v>675</v>
      </c>
      <c r="C69" s="323" t="s">
        <v>676</v>
      </c>
      <c r="D69" s="323" t="s">
        <v>775</v>
      </c>
      <c r="E69" s="323" t="s">
        <v>564</v>
      </c>
      <c r="F69" s="439" t="s">
        <v>677</v>
      </c>
      <c r="G69" s="323" t="s">
        <v>639</v>
      </c>
      <c r="H69" s="323" t="s">
        <v>89</v>
      </c>
      <c r="I69" s="323" t="s">
        <v>89</v>
      </c>
      <c r="J69" s="264" t="s">
        <v>665</v>
      </c>
      <c r="K69" s="264" t="s">
        <v>574</v>
      </c>
      <c r="L69" s="264" t="s">
        <v>666</v>
      </c>
      <c r="M69" s="264">
        <v>1</v>
      </c>
      <c r="N69" s="320" t="s">
        <v>93</v>
      </c>
      <c r="O69" s="320" t="s">
        <v>127</v>
      </c>
      <c r="P69" s="323" t="s">
        <v>570</v>
      </c>
      <c r="Q69" s="323" t="s">
        <v>96</v>
      </c>
      <c r="R69" s="323" t="s">
        <v>338</v>
      </c>
      <c r="S69" s="323" t="s">
        <v>237</v>
      </c>
      <c r="T69" s="407">
        <f>U69+U72</f>
        <v>650000</v>
      </c>
      <c r="U69" s="438">
        <v>300000</v>
      </c>
      <c r="V69" s="438">
        <f>U69</f>
        <v>300000</v>
      </c>
      <c r="W69" s="407" t="s">
        <v>238</v>
      </c>
      <c r="X69" s="407" t="s">
        <v>238</v>
      </c>
      <c r="Y69" s="407" t="s">
        <v>238</v>
      </c>
      <c r="Z69" s="407" t="s">
        <v>238</v>
      </c>
      <c r="AA69" s="407" t="s">
        <v>238</v>
      </c>
      <c r="AB69" s="438">
        <v>52941.18</v>
      </c>
      <c r="AC69" s="407" t="s">
        <v>100</v>
      </c>
      <c r="AD69" s="407" t="s">
        <v>238</v>
      </c>
      <c r="AE69" s="438">
        <f>V69</f>
        <v>300000</v>
      </c>
      <c r="AF69" s="323" t="s">
        <v>238</v>
      </c>
      <c r="AG69" s="323" t="s">
        <v>238</v>
      </c>
      <c r="AH69" s="323" t="s">
        <v>301</v>
      </c>
      <c r="AI69" s="323" t="s">
        <v>263</v>
      </c>
      <c r="AJ69" s="323"/>
    </row>
    <row r="70" spans="1:36" s="246" customFormat="1" ht="72" customHeight="1" x14ac:dyDescent="0.35">
      <c r="A70" s="247"/>
      <c r="B70" s="451"/>
      <c r="C70" s="451"/>
      <c r="D70" s="451"/>
      <c r="E70" s="451"/>
      <c r="F70" s="439"/>
      <c r="G70" s="451"/>
      <c r="H70" s="451"/>
      <c r="I70" s="451"/>
      <c r="J70" s="264" t="s">
        <v>668</v>
      </c>
      <c r="K70" s="264" t="s">
        <v>589</v>
      </c>
      <c r="L70" s="264" t="s">
        <v>669</v>
      </c>
      <c r="M70" s="264">
        <v>4.95</v>
      </c>
      <c r="N70" s="321"/>
      <c r="O70" s="321"/>
      <c r="P70" s="451"/>
      <c r="Q70" s="451"/>
      <c r="R70" s="451"/>
      <c r="S70" s="451"/>
      <c r="T70" s="408"/>
      <c r="U70" s="438"/>
      <c r="V70" s="438"/>
      <c r="W70" s="408"/>
      <c r="X70" s="408"/>
      <c r="Y70" s="408"/>
      <c r="Z70" s="408"/>
      <c r="AA70" s="408"/>
      <c r="AB70" s="438"/>
      <c r="AC70" s="408"/>
      <c r="AD70" s="408"/>
      <c r="AE70" s="438"/>
      <c r="AF70" s="451"/>
      <c r="AG70" s="451"/>
      <c r="AH70" s="451"/>
      <c r="AI70" s="451"/>
      <c r="AJ70" s="451"/>
    </row>
    <row r="71" spans="1:36" s="246" customFormat="1" ht="69" x14ac:dyDescent="0.35">
      <c r="A71" s="247"/>
      <c r="B71" s="451"/>
      <c r="C71" s="451"/>
      <c r="D71" s="451"/>
      <c r="E71" s="451"/>
      <c r="F71" s="439"/>
      <c r="G71" s="451"/>
      <c r="H71" s="451"/>
      <c r="I71" s="451"/>
      <c r="J71" s="270" t="s">
        <v>670</v>
      </c>
      <c r="K71" s="270" t="s">
        <v>671</v>
      </c>
      <c r="L71" s="270" t="s">
        <v>593</v>
      </c>
      <c r="M71" s="264" t="s">
        <v>678</v>
      </c>
      <c r="N71" s="321"/>
      <c r="O71" s="321"/>
      <c r="P71" s="451"/>
      <c r="Q71" s="451"/>
      <c r="R71" s="451"/>
      <c r="S71" s="451"/>
      <c r="T71" s="408"/>
      <c r="U71" s="438"/>
      <c r="V71" s="438"/>
      <c r="W71" s="408"/>
      <c r="X71" s="408"/>
      <c r="Y71" s="408"/>
      <c r="Z71" s="408"/>
      <c r="AA71" s="408"/>
      <c r="AB71" s="438"/>
      <c r="AC71" s="408"/>
      <c r="AD71" s="408"/>
      <c r="AE71" s="438"/>
      <c r="AF71" s="451"/>
      <c r="AG71" s="451"/>
      <c r="AH71" s="451"/>
      <c r="AI71" s="451"/>
      <c r="AJ71" s="451"/>
    </row>
    <row r="72" spans="1:36" s="246" customFormat="1" ht="72" customHeight="1" x14ac:dyDescent="0.35">
      <c r="A72" s="247"/>
      <c r="B72" s="451"/>
      <c r="C72" s="451"/>
      <c r="D72" s="451"/>
      <c r="E72" s="451"/>
      <c r="F72" s="439" t="s">
        <v>679</v>
      </c>
      <c r="G72" s="451"/>
      <c r="H72" s="451"/>
      <c r="I72" s="451"/>
      <c r="J72" s="264" t="s">
        <v>665</v>
      </c>
      <c r="K72" s="264" t="s">
        <v>574</v>
      </c>
      <c r="L72" s="264" t="s">
        <v>666</v>
      </c>
      <c r="M72" s="264">
        <v>1</v>
      </c>
      <c r="N72" s="321"/>
      <c r="O72" s="321"/>
      <c r="P72" s="451"/>
      <c r="Q72" s="451"/>
      <c r="R72" s="451"/>
      <c r="S72" s="451"/>
      <c r="T72" s="408"/>
      <c r="U72" s="438">
        <v>350000</v>
      </c>
      <c r="V72" s="438">
        <f>U72</f>
        <v>350000</v>
      </c>
      <c r="W72" s="408"/>
      <c r="X72" s="408"/>
      <c r="Y72" s="408"/>
      <c r="Z72" s="408"/>
      <c r="AA72" s="408"/>
      <c r="AB72" s="438">
        <v>61764.71</v>
      </c>
      <c r="AC72" s="408"/>
      <c r="AD72" s="408"/>
      <c r="AE72" s="438">
        <f>V72</f>
        <v>350000</v>
      </c>
      <c r="AF72" s="451"/>
      <c r="AG72" s="451"/>
      <c r="AH72" s="451"/>
      <c r="AI72" s="451"/>
      <c r="AJ72" s="451"/>
    </row>
    <row r="73" spans="1:36" s="246" customFormat="1" ht="48" customHeight="1" x14ac:dyDescent="0.35">
      <c r="A73" s="247"/>
      <c r="B73" s="451"/>
      <c r="C73" s="451"/>
      <c r="D73" s="451"/>
      <c r="E73" s="451"/>
      <c r="F73" s="439"/>
      <c r="G73" s="451"/>
      <c r="H73" s="451"/>
      <c r="I73" s="451"/>
      <c r="J73" s="264" t="s">
        <v>668</v>
      </c>
      <c r="K73" s="264" t="s">
        <v>589</v>
      </c>
      <c r="L73" s="264" t="s">
        <v>669</v>
      </c>
      <c r="M73" s="264">
        <v>11</v>
      </c>
      <c r="N73" s="321"/>
      <c r="O73" s="321"/>
      <c r="P73" s="451"/>
      <c r="Q73" s="451"/>
      <c r="R73" s="451"/>
      <c r="S73" s="451"/>
      <c r="T73" s="408"/>
      <c r="U73" s="438"/>
      <c r="V73" s="438"/>
      <c r="W73" s="408"/>
      <c r="X73" s="408"/>
      <c r="Y73" s="408"/>
      <c r="Z73" s="408"/>
      <c r="AA73" s="408"/>
      <c r="AB73" s="438"/>
      <c r="AC73" s="408"/>
      <c r="AD73" s="408"/>
      <c r="AE73" s="438"/>
      <c r="AF73" s="451"/>
      <c r="AG73" s="451"/>
      <c r="AH73" s="451"/>
      <c r="AI73" s="451"/>
      <c r="AJ73" s="451"/>
    </row>
    <row r="74" spans="1:36" s="246" customFormat="1" ht="64.5" customHeight="1" x14ac:dyDescent="0.35">
      <c r="A74" s="247"/>
      <c r="B74" s="452"/>
      <c r="C74" s="452"/>
      <c r="D74" s="452"/>
      <c r="E74" s="452"/>
      <c r="F74" s="439"/>
      <c r="G74" s="452"/>
      <c r="H74" s="452"/>
      <c r="I74" s="452"/>
      <c r="J74" s="270" t="s">
        <v>670</v>
      </c>
      <c r="K74" s="270" t="s">
        <v>671</v>
      </c>
      <c r="L74" s="270" t="s">
        <v>593</v>
      </c>
      <c r="M74" s="264">
        <v>110000</v>
      </c>
      <c r="N74" s="322"/>
      <c r="O74" s="322"/>
      <c r="P74" s="452"/>
      <c r="Q74" s="452"/>
      <c r="R74" s="452"/>
      <c r="S74" s="452"/>
      <c r="T74" s="409"/>
      <c r="U74" s="438"/>
      <c r="V74" s="438"/>
      <c r="W74" s="409"/>
      <c r="X74" s="409"/>
      <c r="Y74" s="409"/>
      <c r="Z74" s="409"/>
      <c r="AA74" s="409"/>
      <c r="AB74" s="438"/>
      <c r="AC74" s="409"/>
      <c r="AD74" s="409"/>
      <c r="AE74" s="438"/>
      <c r="AF74" s="452"/>
      <c r="AG74" s="452"/>
      <c r="AH74" s="452"/>
      <c r="AI74" s="452"/>
      <c r="AJ74" s="452"/>
    </row>
    <row r="75" spans="1:36" s="246" customFormat="1" ht="72" customHeight="1" x14ac:dyDescent="0.35">
      <c r="A75" s="449"/>
      <c r="B75" s="320" t="s">
        <v>680</v>
      </c>
      <c r="C75" s="320" t="s">
        <v>681</v>
      </c>
      <c r="D75" s="320" t="s">
        <v>775</v>
      </c>
      <c r="E75" s="320" t="s">
        <v>564</v>
      </c>
      <c r="F75" s="439" t="s">
        <v>682</v>
      </c>
      <c r="G75" s="320" t="s">
        <v>639</v>
      </c>
      <c r="H75" s="320" t="s">
        <v>89</v>
      </c>
      <c r="I75" s="320" t="s">
        <v>89</v>
      </c>
      <c r="J75" s="264" t="s">
        <v>665</v>
      </c>
      <c r="K75" s="264" t="s">
        <v>574</v>
      </c>
      <c r="L75" s="264" t="s">
        <v>666</v>
      </c>
      <c r="M75" s="264">
        <v>1</v>
      </c>
      <c r="N75" s="439" t="s">
        <v>93</v>
      </c>
      <c r="O75" s="320" t="s">
        <v>94</v>
      </c>
      <c r="P75" s="320" t="s">
        <v>570</v>
      </c>
      <c r="Q75" s="320" t="s">
        <v>96</v>
      </c>
      <c r="R75" s="320" t="s">
        <v>338</v>
      </c>
      <c r="S75" s="320" t="s">
        <v>237</v>
      </c>
      <c r="T75" s="407">
        <f>U75+U79+U84</f>
        <v>4806721.01</v>
      </c>
      <c r="U75" s="438">
        <v>1011726.01</v>
      </c>
      <c r="V75" s="438">
        <f>U75</f>
        <v>1011726.01</v>
      </c>
      <c r="W75" s="407" t="s">
        <v>238</v>
      </c>
      <c r="X75" s="407" t="s">
        <v>238</v>
      </c>
      <c r="Y75" s="407" t="s">
        <v>238</v>
      </c>
      <c r="Z75" s="407" t="s">
        <v>238</v>
      </c>
      <c r="AA75" s="407" t="s">
        <v>238</v>
      </c>
      <c r="AB75" s="438">
        <v>178539.89</v>
      </c>
      <c r="AC75" s="407" t="s">
        <v>100</v>
      </c>
      <c r="AD75" s="407" t="s">
        <v>238</v>
      </c>
      <c r="AE75" s="438">
        <f>V75</f>
        <v>1011726.01</v>
      </c>
      <c r="AF75" s="320" t="s">
        <v>238</v>
      </c>
      <c r="AG75" s="320" t="s">
        <v>238</v>
      </c>
      <c r="AH75" s="320" t="s">
        <v>395</v>
      </c>
      <c r="AI75" s="320" t="s">
        <v>557</v>
      </c>
      <c r="AJ75" s="320"/>
    </row>
    <row r="76" spans="1:36" s="246" customFormat="1" ht="115" x14ac:dyDescent="0.35">
      <c r="A76" s="450"/>
      <c r="B76" s="321"/>
      <c r="C76" s="321"/>
      <c r="D76" s="321"/>
      <c r="E76" s="321"/>
      <c r="F76" s="439"/>
      <c r="G76" s="321"/>
      <c r="H76" s="321"/>
      <c r="I76" s="321"/>
      <c r="J76" s="264" t="s">
        <v>668</v>
      </c>
      <c r="K76" s="264" t="s">
        <v>589</v>
      </c>
      <c r="L76" s="264" t="s">
        <v>669</v>
      </c>
      <c r="M76" s="264">
        <v>16.899999999999999</v>
      </c>
      <c r="N76" s="439"/>
      <c r="O76" s="321"/>
      <c r="P76" s="321"/>
      <c r="Q76" s="321"/>
      <c r="R76" s="321"/>
      <c r="S76" s="321"/>
      <c r="T76" s="408"/>
      <c r="U76" s="438"/>
      <c r="V76" s="438"/>
      <c r="W76" s="408"/>
      <c r="X76" s="408"/>
      <c r="Y76" s="408"/>
      <c r="Z76" s="408"/>
      <c r="AA76" s="408"/>
      <c r="AB76" s="438"/>
      <c r="AC76" s="408"/>
      <c r="AD76" s="408"/>
      <c r="AE76" s="438"/>
      <c r="AF76" s="321"/>
      <c r="AG76" s="321"/>
      <c r="AH76" s="321"/>
      <c r="AI76" s="321"/>
      <c r="AJ76" s="321"/>
    </row>
    <row r="77" spans="1:36" s="246" customFormat="1" ht="48" customHeight="1" x14ac:dyDescent="0.35">
      <c r="A77" s="450"/>
      <c r="B77" s="321"/>
      <c r="C77" s="321"/>
      <c r="D77" s="321"/>
      <c r="E77" s="321"/>
      <c r="F77" s="439"/>
      <c r="G77" s="321"/>
      <c r="H77" s="321"/>
      <c r="I77" s="321"/>
      <c r="J77" s="439" t="s">
        <v>670</v>
      </c>
      <c r="K77" s="439" t="s">
        <v>671</v>
      </c>
      <c r="L77" s="320" t="s">
        <v>593</v>
      </c>
      <c r="M77" s="320">
        <v>169000</v>
      </c>
      <c r="N77" s="439"/>
      <c r="O77" s="321"/>
      <c r="P77" s="321"/>
      <c r="Q77" s="321"/>
      <c r="R77" s="321"/>
      <c r="S77" s="321"/>
      <c r="T77" s="408"/>
      <c r="U77" s="438"/>
      <c r="V77" s="438"/>
      <c r="W77" s="408"/>
      <c r="X77" s="408"/>
      <c r="Y77" s="408"/>
      <c r="Z77" s="408"/>
      <c r="AA77" s="408"/>
      <c r="AB77" s="438"/>
      <c r="AC77" s="408"/>
      <c r="AD77" s="408"/>
      <c r="AE77" s="438"/>
      <c r="AF77" s="321"/>
      <c r="AG77" s="321"/>
      <c r="AH77" s="321"/>
      <c r="AI77" s="321"/>
      <c r="AJ77" s="321"/>
    </row>
    <row r="78" spans="1:36" s="246" customFormat="1" ht="30.75" customHeight="1" x14ac:dyDescent="0.35">
      <c r="A78" s="450"/>
      <c r="B78" s="321"/>
      <c r="C78" s="321"/>
      <c r="D78" s="321"/>
      <c r="E78" s="321"/>
      <c r="F78" s="439"/>
      <c r="G78" s="321"/>
      <c r="H78" s="321"/>
      <c r="I78" s="321"/>
      <c r="J78" s="439"/>
      <c r="K78" s="439"/>
      <c r="L78" s="322"/>
      <c r="M78" s="322"/>
      <c r="N78" s="439"/>
      <c r="O78" s="321"/>
      <c r="P78" s="321"/>
      <c r="Q78" s="321"/>
      <c r="R78" s="321"/>
      <c r="S78" s="321"/>
      <c r="T78" s="408"/>
      <c r="U78" s="438"/>
      <c r="V78" s="438"/>
      <c r="W78" s="408"/>
      <c r="X78" s="408"/>
      <c r="Y78" s="408"/>
      <c r="Z78" s="408"/>
      <c r="AA78" s="408"/>
      <c r="AB78" s="438"/>
      <c r="AC78" s="408"/>
      <c r="AD78" s="408"/>
      <c r="AE78" s="438"/>
      <c r="AF78" s="321"/>
      <c r="AG78" s="321"/>
      <c r="AH78" s="321"/>
      <c r="AI78" s="321"/>
      <c r="AJ78" s="321"/>
    </row>
    <row r="79" spans="1:36" s="246" customFormat="1" ht="57.5" x14ac:dyDescent="0.35">
      <c r="A79" s="450"/>
      <c r="B79" s="321"/>
      <c r="C79" s="321"/>
      <c r="D79" s="321"/>
      <c r="E79" s="321"/>
      <c r="F79" s="439" t="s">
        <v>683</v>
      </c>
      <c r="G79" s="321"/>
      <c r="H79" s="321"/>
      <c r="I79" s="321"/>
      <c r="J79" s="264" t="s">
        <v>665</v>
      </c>
      <c r="K79" s="264" t="s">
        <v>574</v>
      </c>
      <c r="L79" s="264" t="s">
        <v>666</v>
      </c>
      <c r="M79" s="264">
        <v>1</v>
      </c>
      <c r="N79" s="439" t="s">
        <v>93</v>
      </c>
      <c r="O79" s="321"/>
      <c r="P79" s="321"/>
      <c r="Q79" s="321"/>
      <c r="R79" s="321"/>
      <c r="S79" s="321"/>
      <c r="T79" s="408"/>
      <c r="U79" s="438">
        <v>2380000</v>
      </c>
      <c r="V79" s="438">
        <f>U79</f>
        <v>2380000</v>
      </c>
      <c r="W79" s="408" t="s">
        <v>238</v>
      </c>
      <c r="X79" s="408" t="s">
        <v>238</v>
      </c>
      <c r="Y79" s="408" t="s">
        <v>238</v>
      </c>
      <c r="Z79" s="408" t="s">
        <v>238</v>
      </c>
      <c r="AA79" s="408" t="s">
        <v>238</v>
      </c>
      <c r="AB79" s="438">
        <v>420000</v>
      </c>
      <c r="AC79" s="408"/>
      <c r="AD79" s="408" t="s">
        <v>238</v>
      </c>
      <c r="AE79" s="438">
        <f>V79</f>
        <v>2380000</v>
      </c>
      <c r="AF79" s="321" t="s">
        <v>238</v>
      </c>
      <c r="AG79" s="321" t="s">
        <v>238</v>
      </c>
      <c r="AH79" s="321"/>
      <c r="AI79" s="321"/>
      <c r="AJ79" s="321"/>
    </row>
    <row r="80" spans="1:36" s="246" customFormat="1" ht="80.5" x14ac:dyDescent="0.35">
      <c r="A80" s="450"/>
      <c r="B80" s="321"/>
      <c r="C80" s="321"/>
      <c r="D80" s="321"/>
      <c r="E80" s="321"/>
      <c r="F80" s="439"/>
      <c r="G80" s="321"/>
      <c r="H80" s="321"/>
      <c r="I80" s="321"/>
      <c r="J80" s="264" t="s">
        <v>684</v>
      </c>
      <c r="K80" s="264" t="s">
        <v>685</v>
      </c>
      <c r="L80" s="264" t="s">
        <v>686</v>
      </c>
      <c r="M80" s="264">
        <v>500</v>
      </c>
      <c r="N80" s="439"/>
      <c r="O80" s="321"/>
      <c r="P80" s="321"/>
      <c r="Q80" s="321"/>
      <c r="R80" s="321"/>
      <c r="S80" s="321"/>
      <c r="T80" s="408"/>
      <c r="U80" s="438"/>
      <c r="V80" s="438"/>
      <c r="W80" s="408"/>
      <c r="X80" s="408"/>
      <c r="Y80" s="408"/>
      <c r="Z80" s="408"/>
      <c r="AA80" s="408"/>
      <c r="AB80" s="438"/>
      <c r="AC80" s="408"/>
      <c r="AD80" s="408"/>
      <c r="AE80" s="438"/>
      <c r="AF80" s="321"/>
      <c r="AG80" s="321"/>
      <c r="AH80" s="321"/>
      <c r="AI80" s="321"/>
      <c r="AJ80" s="321"/>
    </row>
    <row r="81" spans="1:36" s="246" customFormat="1" ht="57.5" x14ac:dyDescent="0.35">
      <c r="A81" s="450"/>
      <c r="B81" s="321"/>
      <c r="C81" s="321"/>
      <c r="D81" s="321"/>
      <c r="E81" s="321"/>
      <c r="F81" s="439"/>
      <c r="G81" s="321"/>
      <c r="H81" s="321"/>
      <c r="I81" s="321"/>
      <c r="J81" s="264" t="s">
        <v>687</v>
      </c>
      <c r="K81" s="264" t="s">
        <v>340</v>
      </c>
      <c r="L81" s="264" t="s">
        <v>688</v>
      </c>
      <c r="M81" s="264">
        <v>3</v>
      </c>
      <c r="N81" s="439"/>
      <c r="O81" s="321"/>
      <c r="P81" s="321"/>
      <c r="Q81" s="321"/>
      <c r="R81" s="321"/>
      <c r="S81" s="321"/>
      <c r="T81" s="408"/>
      <c r="U81" s="438"/>
      <c r="V81" s="438"/>
      <c r="W81" s="408"/>
      <c r="X81" s="408"/>
      <c r="Y81" s="408"/>
      <c r="Z81" s="408"/>
      <c r="AA81" s="408"/>
      <c r="AB81" s="438"/>
      <c r="AC81" s="408"/>
      <c r="AD81" s="408"/>
      <c r="AE81" s="438"/>
      <c r="AF81" s="321"/>
      <c r="AG81" s="321"/>
      <c r="AH81" s="321"/>
      <c r="AI81" s="321"/>
      <c r="AJ81" s="321"/>
    </row>
    <row r="82" spans="1:36" s="246" customFormat="1" ht="72" customHeight="1" x14ac:dyDescent="0.35">
      <c r="A82" s="450"/>
      <c r="B82" s="321"/>
      <c r="C82" s="321"/>
      <c r="D82" s="321"/>
      <c r="E82" s="321"/>
      <c r="F82" s="439"/>
      <c r="G82" s="321"/>
      <c r="H82" s="321"/>
      <c r="I82" s="321"/>
      <c r="J82" s="264" t="s">
        <v>668</v>
      </c>
      <c r="K82" s="264" t="s">
        <v>589</v>
      </c>
      <c r="L82" s="264" t="s">
        <v>669</v>
      </c>
      <c r="M82" s="264">
        <v>29.3</v>
      </c>
      <c r="N82" s="439"/>
      <c r="O82" s="321"/>
      <c r="P82" s="321"/>
      <c r="Q82" s="321"/>
      <c r="R82" s="321"/>
      <c r="S82" s="321"/>
      <c r="T82" s="408"/>
      <c r="U82" s="438"/>
      <c r="V82" s="438"/>
      <c r="W82" s="408"/>
      <c r="X82" s="408"/>
      <c r="Y82" s="408"/>
      <c r="Z82" s="408"/>
      <c r="AA82" s="408"/>
      <c r="AB82" s="438"/>
      <c r="AC82" s="408"/>
      <c r="AD82" s="408"/>
      <c r="AE82" s="438"/>
      <c r="AF82" s="321"/>
      <c r="AG82" s="321"/>
      <c r="AH82" s="321"/>
      <c r="AI82" s="321"/>
      <c r="AJ82" s="321"/>
    </row>
    <row r="83" spans="1:36" s="246" customFormat="1" ht="69" x14ac:dyDescent="0.35">
      <c r="A83" s="450"/>
      <c r="B83" s="321"/>
      <c r="C83" s="321"/>
      <c r="D83" s="321"/>
      <c r="E83" s="321"/>
      <c r="F83" s="439"/>
      <c r="G83" s="321"/>
      <c r="H83" s="321"/>
      <c r="I83" s="321"/>
      <c r="J83" s="270" t="s">
        <v>670</v>
      </c>
      <c r="K83" s="270" t="s">
        <v>671</v>
      </c>
      <c r="L83" s="270" t="s">
        <v>593</v>
      </c>
      <c r="M83" s="264">
        <v>105000</v>
      </c>
      <c r="N83" s="439"/>
      <c r="O83" s="321"/>
      <c r="P83" s="321"/>
      <c r="Q83" s="321"/>
      <c r="R83" s="321"/>
      <c r="S83" s="321"/>
      <c r="T83" s="408"/>
      <c r="U83" s="438"/>
      <c r="V83" s="438"/>
      <c r="W83" s="408"/>
      <c r="X83" s="408"/>
      <c r="Y83" s="408"/>
      <c r="Z83" s="408"/>
      <c r="AA83" s="408"/>
      <c r="AB83" s="438"/>
      <c r="AC83" s="408"/>
      <c r="AD83" s="408"/>
      <c r="AE83" s="438"/>
      <c r="AF83" s="321"/>
      <c r="AG83" s="321"/>
      <c r="AH83" s="321"/>
      <c r="AI83" s="321"/>
      <c r="AJ83" s="321"/>
    </row>
    <row r="84" spans="1:36" s="246" customFormat="1" ht="72" customHeight="1" x14ac:dyDescent="0.35">
      <c r="A84" s="450"/>
      <c r="B84" s="321"/>
      <c r="C84" s="321"/>
      <c r="D84" s="321"/>
      <c r="E84" s="321"/>
      <c r="F84" s="439" t="s">
        <v>689</v>
      </c>
      <c r="G84" s="321"/>
      <c r="H84" s="321"/>
      <c r="I84" s="321"/>
      <c r="J84" s="264" t="s">
        <v>665</v>
      </c>
      <c r="K84" s="264" t="s">
        <v>574</v>
      </c>
      <c r="L84" s="264" t="s">
        <v>666</v>
      </c>
      <c r="M84" s="264">
        <v>1</v>
      </c>
      <c r="N84" s="439" t="s">
        <v>93</v>
      </c>
      <c r="O84" s="321"/>
      <c r="P84" s="321"/>
      <c r="Q84" s="321"/>
      <c r="R84" s="321"/>
      <c r="S84" s="321"/>
      <c r="T84" s="408"/>
      <c r="U84" s="438">
        <v>1414995</v>
      </c>
      <c r="V84" s="438">
        <f>U84</f>
        <v>1414995</v>
      </c>
      <c r="W84" s="408" t="s">
        <v>238</v>
      </c>
      <c r="X84" s="408" t="s">
        <v>238</v>
      </c>
      <c r="Y84" s="408" t="s">
        <v>238</v>
      </c>
      <c r="Z84" s="408" t="s">
        <v>238</v>
      </c>
      <c r="AA84" s="408" t="s">
        <v>238</v>
      </c>
      <c r="AB84" s="438">
        <v>249705</v>
      </c>
      <c r="AC84" s="408"/>
      <c r="AD84" s="408" t="s">
        <v>238</v>
      </c>
      <c r="AE84" s="438">
        <f>V84</f>
        <v>1414995</v>
      </c>
      <c r="AF84" s="321" t="s">
        <v>238</v>
      </c>
      <c r="AG84" s="321" t="s">
        <v>238</v>
      </c>
      <c r="AH84" s="321"/>
      <c r="AI84" s="321"/>
      <c r="AJ84" s="321"/>
    </row>
    <row r="85" spans="1:36" s="246" customFormat="1" ht="48" customHeight="1" x14ac:dyDescent="0.35">
      <c r="A85" s="450"/>
      <c r="B85" s="321"/>
      <c r="C85" s="321"/>
      <c r="D85" s="321"/>
      <c r="E85" s="321"/>
      <c r="F85" s="439"/>
      <c r="G85" s="321"/>
      <c r="H85" s="321"/>
      <c r="I85" s="321"/>
      <c r="J85" s="264" t="s">
        <v>668</v>
      </c>
      <c r="K85" s="264" t="s">
        <v>589</v>
      </c>
      <c r="L85" s="264" t="s">
        <v>669</v>
      </c>
      <c r="M85" s="264">
        <v>35</v>
      </c>
      <c r="N85" s="439"/>
      <c r="O85" s="321"/>
      <c r="P85" s="321"/>
      <c r="Q85" s="321"/>
      <c r="R85" s="321"/>
      <c r="S85" s="321"/>
      <c r="T85" s="408"/>
      <c r="U85" s="438"/>
      <c r="V85" s="438"/>
      <c r="W85" s="408"/>
      <c r="X85" s="408"/>
      <c r="Y85" s="408"/>
      <c r="Z85" s="408"/>
      <c r="AA85" s="408"/>
      <c r="AB85" s="438"/>
      <c r="AC85" s="408"/>
      <c r="AD85" s="408"/>
      <c r="AE85" s="438"/>
      <c r="AF85" s="321"/>
      <c r="AG85" s="321"/>
      <c r="AH85" s="321"/>
      <c r="AI85" s="321"/>
      <c r="AJ85" s="321"/>
    </row>
    <row r="86" spans="1:36" s="246" customFormat="1" ht="66" customHeight="1" x14ac:dyDescent="0.35">
      <c r="A86" s="450"/>
      <c r="B86" s="322"/>
      <c r="C86" s="322"/>
      <c r="D86" s="322"/>
      <c r="E86" s="322"/>
      <c r="F86" s="439"/>
      <c r="G86" s="322"/>
      <c r="H86" s="322"/>
      <c r="I86" s="322"/>
      <c r="J86" s="270" t="s">
        <v>670</v>
      </c>
      <c r="K86" s="270" t="s">
        <v>671</v>
      </c>
      <c r="L86" s="270" t="s">
        <v>593</v>
      </c>
      <c r="M86" s="264" t="s">
        <v>690</v>
      </c>
      <c r="N86" s="439"/>
      <c r="O86" s="322"/>
      <c r="P86" s="322"/>
      <c r="Q86" s="322"/>
      <c r="R86" s="322"/>
      <c r="S86" s="322"/>
      <c r="T86" s="409"/>
      <c r="U86" s="438"/>
      <c r="V86" s="438"/>
      <c r="W86" s="409"/>
      <c r="X86" s="409"/>
      <c r="Y86" s="409"/>
      <c r="Z86" s="409"/>
      <c r="AA86" s="409"/>
      <c r="AB86" s="438"/>
      <c r="AC86" s="409"/>
      <c r="AD86" s="409"/>
      <c r="AE86" s="438"/>
      <c r="AF86" s="322"/>
      <c r="AG86" s="322"/>
      <c r="AH86" s="322"/>
      <c r="AI86" s="322"/>
      <c r="AJ86" s="322"/>
    </row>
    <row r="87" spans="1:36" s="246" customFormat="1" ht="111" customHeight="1" x14ac:dyDescent="0.35">
      <c r="A87" s="450"/>
      <c r="B87" s="320" t="s">
        <v>691</v>
      </c>
      <c r="C87" s="320" t="s">
        <v>692</v>
      </c>
      <c r="D87" s="320" t="s">
        <v>775</v>
      </c>
      <c r="E87" s="320" t="s">
        <v>564</v>
      </c>
      <c r="F87" s="439" t="s">
        <v>693</v>
      </c>
      <c r="G87" s="320" t="s">
        <v>639</v>
      </c>
      <c r="H87" s="320" t="s">
        <v>89</v>
      </c>
      <c r="I87" s="320" t="s">
        <v>89</v>
      </c>
      <c r="J87" s="264" t="s">
        <v>665</v>
      </c>
      <c r="K87" s="264" t="s">
        <v>574</v>
      </c>
      <c r="L87" s="264" t="s">
        <v>666</v>
      </c>
      <c r="M87" s="264">
        <v>1</v>
      </c>
      <c r="N87" s="439" t="s">
        <v>93</v>
      </c>
      <c r="O87" s="320" t="s">
        <v>126</v>
      </c>
      <c r="P87" s="320" t="s">
        <v>570</v>
      </c>
      <c r="Q87" s="320" t="s">
        <v>96</v>
      </c>
      <c r="R87" s="320" t="s">
        <v>338</v>
      </c>
      <c r="S87" s="320" t="s">
        <v>237</v>
      </c>
      <c r="T87" s="407">
        <f>U87+U90</f>
        <v>2500000</v>
      </c>
      <c r="U87" s="438">
        <v>1650000</v>
      </c>
      <c r="V87" s="438">
        <f>U87</f>
        <v>1650000</v>
      </c>
      <c r="W87" s="407" t="s">
        <v>238</v>
      </c>
      <c r="X87" s="407" t="s">
        <v>238</v>
      </c>
      <c r="Y87" s="407" t="s">
        <v>238</v>
      </c>
      <c r="Z87" s="407" t="s">
        <v>238</v>
      </c>
      <c r="AA87" s="407" t="s">
        <v>238</v>
      </c>
      <c r="AB87" s="438">
        <v>291176.48</v>
      </c>
      <c r="AC87" s="407" t="s">
        <v>100</v>
      </c>
      <c r="AD87" s="407" t="s">
        <v>238</v>
      </c>
      <c r="AE87" s="438">
        <f>V87</f>
        <v>1650000</v>
      </c>
      <c r="AF87" s="320" t="s">
        <v>238</v>
      </c>
      <c r="AG87" s="320" t="s">
        <v>238</v>
      </c>
      <c r="AH87" s="320" t="s">
        <v>395</v>
      </c>
      <c r="AI87" s="320" t="s">
        <v>557</v>
      </c>
      <c r="AJ87" s="320"/>
    </row>
    <row r="88" spans="1:36" s="246" customFormat="1" ht="72" customHeight="1" x14ac:dyDescent="0.35">
      <c r="A88" s="450"/>
      <c r="B88" s="321"/>
      <c r="C88" s="321"/>
      <c r="D88" s="321"/>
      <c r="E88" s="321"/>
      <c r="F88" s="439"/>
      <c r="G88" s="321"/>
      <c r="H88" s="321"/>
      <c r="I88" s="321"/>
      <c r="J88" s="264" t="s">
        <v>668</v>
      </c>
      <c r="K88" s="264" t="s">
        <v>589</v>
      </c>
      <c r="L88" s="264" t="s">
        <v>669</v>
      </c>
      <c r="M88" s="264">
        <v>0.9</v>
      </c>
      <c r="N88" s="439"/>
      <c r="O88" s="321"/>
      <c r="P88" s="321"/>
      <c r="Q88" s="321"/>
      <c r="R88" s="321"/>
      <c r="S88" s="321"/>
      <c r="T88" s="408"/>
      <c r="U88" s="438"/>
      <c r="V88" s="438"/>
      <c r="W88" s="408"/>
      <c r="X88" s="408"/>
      <c r="Y88" s="408"/>
      <c r="Z88" s="408"/>
      <c r="AA88" s="408"/>
      <c r="AB88" s="438"/>
      <c r="AC88" s="408"/>
      <c r="AD88" s="408"/>
      <c r="AE88" s="438"/>
      <c r="AF88" s="321"/>
      <c r="AG88" s="321"/>
      <c r="AH88" s="321"/>
      <c r="AI88" s="321"/>
      <c r="AJ88" s="321"/>
    </row>
    <row r="89" spans="1:36" s="246" customFormat="1" ht="85.5" customHeight="1" x14ac:dyDescent="0.35">
      <c r="A89" s="450"/>
      <c r="B89" s="321"/>
      <c r="C89" s="321"/>
      <c r="D89" s="321"/>
      <c r="E89" s="321"/>
      <c r="F89" s="439"/>
      <c r="G89" s="321"/>
      <c r="H89" s="321"/>
      <c r="I89" s="321"/>
      <c r="J89" s="270" t="s">
        <v>670</v>
      </c>
      <c r="K89" s="270" t="s">
        <v>671</v>
      </c>
      <c r="L89" s="270" t="s">
        <v>593</v>
      </c>
      <c r="M89" s="264" t="s">
        <v>694</v>
      </c>
      <c r="N89" s="439"/>
      <c r="O89" s="321"/>
      <c r="P89" s="321"/>
      <c r="Q89" s="321"/>
      <c r="R89" s="321"/>
      <c r="S89" s="321"/>
      <c r="T89" s="408"/>
      <c r="U89" s="438"/>
      <c r="V89" s="438"/>
      <c r="W89" s="408"/>
      <c r="X89" s="408"/>
      <c r="Y89" s="408"/>
      <c r="Z89" s="408"/>
      <c r="AA89" s="408"/>
      <c r="AB89" s="438"/>
      <c r="AC89" s="408"/>
      <c r="AD89" s="408"/>
      <c r="AE89" s="438"/>
      <c r="AF89" s="321"/>
      <c r="AG89" s="321"/>
      <c r="AH89" s="321"/>
      <c r="AI89" s="321"/>
      <c r="AJ89" s="321"/>
    </row>
    <row r="90" spans="1:36" s="246" customFormat="1" ht="72" customHeight="1" x14ac:dyDescent="0.35">
      <c r="A90" s="450"/>
      <c r="B90" s="321"/>
      <c r="C90" s="321"/>
      <c r="D90" s="321"/>
      <c r="E90" s="321"/>
      <c r="F90" s="439" t="s">
        <v>695</v>
      </c>
      <c r="G90" s="321"/>
      <c r="H90" s="321"/>
      <c r="I90" s="321"/>
      <c r="J90" s="264" t="s">
        <v>665</v>
      </c>
      <c r="K90" s="264" t="s">
        <v>574</v>
      </c>
      <c r="L90" s="264" t="s">
        <v>666</v>
      </c>
      <c r="M90" s="264">
        <v>1</v>
      </c>
      <c r="N90" s="439" t="s">
        <v>93</v>
      </c>
      <c r="O90" s="321"/>
      <c r="P90" s="321"/>
      <c r="Q90" s="321"/>
      <c r="R90" s="321"/>
      <c r="S90" s="321"/>
      <c r="T90" s="408"/>
      <c r="U90" s="438">
        <v>850000</v>
      </c>
      <c r="V90" s="438">
        <f>U90</f>
        <v>850000</v>
      </c>
      <c r="W90" s="408" t="s">
        <v>238</v>
      </c>
      <c r="X90" s="408" t="s">
        <v>238</v>
      </c>
      <c r="Y90" s="408" t="s">
        <v>238</v>
      </c>
      <c r="Z90" s="408" t="s">
        <v>238</v>
      </c>
      <c r="AA90" s="408" t="s">
        <v>238</v>
      </c>
      <c r="AB90" s="438">
        <v>150000</v>
      </c>
      <c r="AC90" s="408"/>
      <c r="AD90" s="408" t="s">
        <v>238</v>
      </c>
      <c r="AE90" s="438">
        <f>V90</f>
        <v>850000</v>
      </c>
      <c r="AF90" s="321" t="s">
        <v>238</v>
      </c>
      <c r="AG90" s="321" t="s">
        <v>238</v>
      </c>
      <c r="AH90" s="321"/>
      <c r="AI90" s="321"/>
      <c r="AJ90" s="321"/>
    </row>
    <row r="91" spans="1:36" s="246" customFormat="1" ht="48" customHeight="1" x14ac:dyDescent="0.35">
      <c r="A91" s="450"/>
      <c r="B91" s="321"/>
      <c r="C91" s="321"/>
      <c r="D91" s="321"/>
      <c r="E91" s="321"/>
      <c r="F91" s="439"/>
      <c r="G91" s="321"/>
      <c r="H91" s="321"/>
      <c r="I91" s="321"/>
      <c r="J91" s="264" t="s">
        <v>668</v>
      </c>
      <c r="K91" s="264" t="s">
        <v>589</v>
      </c>
      <c r="L91" s="264" t="s">
        <v>669</v>
      </c>
      <c r="M91" s="264">
        <v>1.5</v>
      </c>
      <c r="N91" s="439"/>
      <c r="O91" s="321"/>
      <c r="P91" s="321"/>
      <c r="Q91" s="321"/>
      <c r="R91" s="321"/>
      <c r="S91" s="321"/>
      <c r="T91" s="408"/>
      <c r="U91" s="438"/>
      <c r="V91" s="438"/>
      <c r="W91" s="408"/>
      <c r="X91" s="408"/>
      <c r="Y91" s="408"/>
      <c r="Z91" s="408"/>
      <c r="AA91" s="408"/>
      <c r="AB91" s="438"/>
      <c r="AC91" s="408"/>
      <c r="AD91" s="408"/>
      <c r="AE91" s="438"/>
      <c r="AF91" s="321"/>
      <c r="AG91" s="321"/>
      <c r="AH91" s="321"/>
      <c r="AI91" s="321"/>
      <c r="AJ91" s="321"/>
    </row>
    <row r="92" spans="1:36" s="246" customFormat="1" ht="64.5" customHeight="1" x14ac:dyDescent="0.35">
      <c r="A92" s="454"/>
      <c r="B92" s="322"/>
      <c r="C92" s="322"/>
      <c r="D92" s="322"/>
      <c r="E92" s="322"/>
      <c r="F92" s="439"/>
      <c r="G92" s="322"/>
      <c r="H92" s="322"/>
      <c r="I92" s="322"/>
      <c r="J92" s="270" t="s">
        <v>670</v>
      </c>
      <c r="K92" s="270" t="s">
        <v>671</v>
      </c>
      <c r="L92" s="270" t="s">
        <v>593</v>
      </c>
      <c r="M92" s="264" t="s">
        <v>696</v>
      </c>
      <c r="N92" s="439"/>
      <c r="O92" s="322"/>
      <c r="P92" s="322"/>
      <c r="Q92" s="322"/>
      <c r="R92" s="322"/>
      <c r="S92" s="322"/>
      <c r="T92" s="409"/>
      <c r="U92" s="438"/>
      <c r="V92" s="438"/>
      <c r="W92" s="409"/>
      <c r="X92" s="409"/>
      <c r="Y92" s="409"/>
      <c r="Z92" s="409"/>
      <c r="AA92" s="409"/>
      <c r="AB92" s="438"/>
      <c r="AC92" s="409"/>
      <c r="AD92" s="409"/>
      <c r="AE92" s="438"/>
      <c r="AF92" s="322"/>
      <c r="AG92" s="322"/>
      <c r="AH92" s="322"/>
      <c r="AI92" s="322"/>
      <c r="AJ92" s="322"/>
    </row>
    <row r="93" spans="1:36" ht="112.5" customHeight="1" x14ac:dyDescent="0.35">
      <c r="A93" s="1"/>
      <c r="B93" s="320" t="s">
        <v>697</v>
      </c>
      <c r="C93" s="320" t="s">
        <v>698</v>
      </c>
      <c r="D93" s="320" t="s">
        <v>775</v>
      </c>
      <c r="E93" s="320" t="s">
        <v>564</v>
      </c>
      <c r="F93" s="320" t="s">
        <v>699</v>
      </c>
      <c r="G93" s="321" t="s">
        <v>647</v>
      </c>
      <c r="H93" s="321" t="s">
        <v>89</v>
      </c>
      <c r="I93" s="321" t="s">
        <v>89</v>
      </c>
      <c r="J93" s="264" t="s">
        <v>588</v>
      </c>
      <c r="K93" s="264" t="s">
        <v>589</v>
      </c>
      <c r="L93" s="264" t="s">
        <v>590</v>
      </c>
      <c r="M93" s="264">
        <v>61.5</v>
      </c>
      <c r="N93" s="320" t="s">
        <v>93</v>
      </c>
      <c r="O93" s="439" t="s">
        <v>94</v>
      </c>
      <c r="P93" s="320" t="s">
        <v>570</v>
      </c>
      <c r="Q93" s="320" t="s">
        <v>96</v>
      </c>
      <c r="R93" s="320" t="s">
        <v>338</v>
      </c>
      <c r="S93" s="320" t="s">
        <v>237</v>
      </c>
      <c r="T93" s="438">
        <v>1600000</v>
      </c>
      <c r="U93" s="438">
        <f>T93</f>
        <v>1600000</v>
      </c>
      <c r="V93" s="440">
        <f>T93</f>
        <v>1600000</v>
      </c>
      <c r="W93" s="407" t="s">
        <v>238</v>
      </c>
      <c r="X93" s="407" t="s">
        <v>238</v>
      </c>
      <c r="Y93" s="407" t="s">
        <v>238</v>
      </c>
      <c r="Z93" s="407" t="s">
        <v>238</v>
      </c>
      <c r="AA93" s="407" t="s">
        <v>238</v>
      </c>
      <c r="AB93" s="438">
        <v>282400</v>
      </c>
      <c r="AC93" s="407" t="s">
        <v>100</v>
      </c>
      <c r="AD93" s="407" t="s">
        <v>238</v>
      </c>
      <c r="AE93" s="440">
        <f>T93</f>
        <v>1600000</v>
      </c>
      <c r="AF93" s="320" t="s">
        <v>238</v>
      </c>
      <c r="AG93" s="320" t="s">
        <v>238</v>
      </c>
      <c r="AH93" s="436" t="s">
        <v>454</v>
      </c>
      <c r="AI93" s="436" t="s">
        <v>455</v>
      </c>
      <c r="AJ93" s="265"/>
    </row>
    <row r="94" spans="1:36" ht="91.75" customHeight="1" x14ac:dyDescent="0.35">
      <c r="A94" s="1"/>
      <c r="B94" s="321"/>
      <c r="C94" s="321"/>
      <c r="D94" s="321"/>
      <c r="E94" s="321"/>
      <c r="F94" s="321"/>
      <c r="G94" s="321"/>
      <c r="H94" s="321"/>
      <c r="I94" s="321"/>
      <c r="J94" s="264" t="s">
        <v>573</v>
      </c>
      <c r="K94" s="264" t="s">
        <v>574</v>
      </c>
      <c r="L94" s="264" t="s">
        <v>575</v>
      </c>
      <c r="M94" s="264">
        <v>1</v>
      </c>
      <c r="N94" s="321"/>
      <c r="O94" s="439"/>
      <c r="P94" s="321"/>
      <c r="Q94" s="321"/>
      <c r="R94" s="321"/>
      <c r="S94" s="321"/>
      <c r="T94" s="438"/>
      <c r="U94" s="438"/>
      <c r="V94" s="443"/>
      <c r="W94" s="408"/>
      <c r="X94" s="408"/>
      <c r="Y94" s="408"/>
      <c r="Z94" s="408"/>
      <c r="AA94" s="408"/>
      <c r="AB94" s="438"/>
      <c r="AC94" s="408"/>
      <c r="AD94" s="408"/>
      <c r="AE94" s="443"/>
      <c r="AF94" s="321"/>
      <c r="AG94" s="321"/>
      <c r="AH94" s="448"/>
      <c r="AI94" s="448"/>
      <c r="AJ94" s="265"/>
    </row>
    <row r="95" spans="1:36" ht="91.75" customHeight="1" x14ac:dyDescent="0.35">
      <c r="A95" s="1"/>
      <c r="B95" s="321"/>
      <c r="C95" s="321"/>
      <c r="D95" s="321"/>
      <c r="E95" s="321"/>
      <c r="F95" s="321"/>
      <c r="G95" s="321"/>
      <c r="H95" s="321"/>
      <c r="I95" s="321"/>
      <c r="J95" s="264" t="s">
        <v>700</v>
      </c>
      <c r="K95" s="264" t="s">
        <v>671</v>
      </c>
      <c r="L95" s="264" t="s">
        <v>593</v>
      </c>
      <c r="M95" s="264" t="s">
        <v>701</v>
      </c>
      <c r="N95" s="321"/>
      <c r="O95" s="439"/>
      <c r="P95" s="321"/>
      <c r="Q95" s="321"/>
      <c r="R95" s="321"/>
      <c r="S95" s="321"/>
      <c r="T95" s="438"/>
      <c r="U95" s="438"/>
      <c r="V95" s="443"/>
      <c r="W95" s="408"/>
      <c r="X95" s="408"/>
      <c r="Y95" s="408"/>
      <c r="Z95" s="408"/>
      <c r="AA95" s="408"/>
      <c r="AB95" s="438"/>
      <c r="AC95" s="408"/>
      <c r="AD95" s="408"/>
      <c r="AE95" s="443"/>
      <c r="AF95" s="321"/>
      <c r="AG95" s="321"/>
      <c r="AH95" s="448"/>
      <c r="AI95" s="448"/>
      <c r="AJ95" s="265"/>
    </row>
    <row r="96" spans="1:36" ht="69" x14ac:dyDescent="0.35">
      <c r="A96" s="1"/>
      <c r="B96" s="321"/>
      <c r="C96" s="321"/>
      <c r="D96" s="321"/>
      <c r="E96" s="321"/>
      <c r="F96" s="321"/>
      <c r="G96" s="321"/>
      <c r="H96" s="321"/>
      <c r="I96" s="321"/>
      <c r="J96" s="264" t="s">
        <v>702</v>
      </c>
      <c r="K96" s="264" t="s">
        <v>685</v>
      </c>
      <c r="L96" s="264" t="s">
        <v>686</v>
      </c>
      <c r="M96" s="264">
        <v>2100</v>
      </c>
      <c r="N96" s="321"/>
      <c r="O96" s="439"/>
      <c r="P96" s="321"/>
      <c r="Q96" s="321"/>
      <c r="R96" s="321"/>
      <c r="S96" s="321"/>
      <c r="T96" s="438"/>
      <c r="U96" s="438"/>
      <c r="V96" s="443"/>
      <c r="W96" s="408"/>
      <c r="X96" s="408"/>
      <c r="Y96" s="408"/>
      <c r="Z96" s="408"/>
      <c r="AA96" s="408"/>
      <c r="AB96" s="438"/>
      <c r="AC96" s="408"/>
      <c r="AD96" s="408"/>
      <c r="AE96" s="443"/>
      <c r="AF96" s="321"/>
      <c r="AG96" s="321"/>
      <c r="AH96" s="448"/>
      <c r="AI96" s="448"/>
      <c r="AJ96" s="265"/>
    </row>
    <row r="97" spans="1:36" ht="137.25" customHeight="1" x14ac:dyDescent="0.35">
      <c r="A97" s="9"/>
      <c r="B97" s="322"/>
      <c r="C97" s="322"/>
      <c r="D97" s="322"/>
      <c r="E97" s="322"/>
      <c r="F97" s="322"/>
      <c r="G97" s="322"/>
      <c r="H97" s="322"/>
      <c r="I97" s="322"/>
      <c r="J97" s="264" t="s">
        <v>687</v>
      </c>
      <c r="K97" s="264" t="s">
        <v>340</v>
      </c>
      <c r="L97" s="264" t="s">
        <v>688</v>
      </c>
      <c r="M97" s="264">
        <v>2.8</v>
      </c>
      <c r="N97" s="322"/>
      <c r="O97" s="439"/>
      <c r="P97" s="322"/>
      <c r="Q97" s="322"/>
      <c r="R97" s="322"/>
      <c r="S97" s="322"/>
      <c r="T97" s="438"/>
      <c r="U97" s="438"/>
      <c r="V97" s="441"/>
      <c r="W97" s="409"/>
      <c r="X97" s="409"/>
      <c r="Y97" s="409"/>
      <c r="Z97" s="409"/>
      <c r="AA97" s="409"/>
      <c r="AB97" s="442"/>
      <c r="AC97" s="409"/>
      <c r="AD97" s="409"/>
      <c r="AE97" s="441"/>
      <c r="AF97" s="322"/>
      <c r="AG97" s="322"/>
      <c r="AH97" s="437"/>
      <c r="AI97" s="437"/>
      <c r="AJ97" s="266"/>
    </row>
    <row r="98" spans="1:36" ht="46" x14ac:dyDescent="0.35">
      <c r="A98" s="1"/>
      <c r="B98" s="320" t="s">
        <v>703</v>
      </c>
      <c r="C98" s="320" t="s">
        <v>704</v>
      </c>
      <c r="D98" s="320" t="s">
        <v>775</v>
      </c>
      <c r="E98" s="320" t="s">
        <v>564</v>
      </c>
      <c r="F98" s="320" t="s">
        <v>705</v>
      </c>
      <c r="G98" s="320" t="s">
        <v>647</v>
      </c>
      <c r="H98" s="320" t="s">
        <v>89</v>
      </c>
      <c r="I98" s="321" t="s">
        <v>89</v>
      </c>
      <c r="J98" s="264" t="s">
        <v>706</v>
      </c>
      <c r="K98" s="264" t="s">
        <v>671</v>
      </c>
      <c r="L98" s="264" t="s">
        <v>593</v>
      </c>
      <c r="M98" s="264" t="s">
        <v>707</v>
      </c>
      <c r="N98" s="320" t="s">
        <v>93</v>
      </c>
      <c r="O98" s="439" t="s">
        <v>127</v>
      </c>
      <c r="P98" s="320" t="s">
        <v>570</v>
      </c>
      <c r="Q98" s="320" t="s">
        <v>96</v>
      </c>
      <c r="R98" s="320" t="s">
        <v>338</v>
      </c>
      <c r="S98" s="320" t="s">
        <v>237</v>
      </c>
      <c r="T98" s="438">
        <v>450000</v>
      </c>
      <c r="U98" s="438">
        <f>T98</f>
        <v>450000</v>
      </c>
      <c r="V98" s="440">
        <f>T98</f>
        <v>450000</v>
      </c>
      <c r="W98" s="407" t="s">
        <v>238</v>
      </c>
      <c r="X98" s="407" t="s">
        <v>238</v>
      </c>
      <c r="Y98" s="407" t="s">
        <v>238</v>
      </c>
      <c r="Z98" s="407" t="s">
        <v>238</v>
      </c>
      <c r="AA98" s="407" t="s">
        <v>238</v>
      </c>
      <c r="AB98" s="438">
        <v>79411.77</v>
      </c>
      <c r="AC98" s="407" t="s">
        <v>100</v>
      </c>
      <c r="AD98" s="407" t="s">
        <v>238</v>
      </c>
      <c r="AE98" s="440">
        <f>T98</f>
        <v>450000</v>
      </c>
      <c r="AF98" s="320" t="s">
        <v>238</v>
      </c>
      <c r="AG98" s="320" t="s">
        <v>238</v>
      </c>
      <c r="AH98" s="436" t="s">
        <v>458</v>
      </c>
      <c r="AI98" s="436" t="s">
        <v>459</v>
      </c>
      <c r="AJ98" s="265"/>
    </row>
    <row r="99" spans="1:36" ht="115" x14ac:dyDescent="0.35">
      <c r="A99" s="1"/>
      <c r="B99" s="321"/>
      <c r="C99" s="321"/>
      <c r="D99" s="321"/>
      <c r="E99" s="321"/>
      <c r="F99" s="321"/>
      <c r="G99" s="321"/>
      <c r="H99" s="321"/>
      <c r="I99" s="321"/>
      <c r="J99" s="264" t="s">
        <v>668</v>
      </c>
      <c r="K99" s="264" t="s">
        <v>589</v>
      </c>
      <c r="L99" s="264" t="s">
        <v>590</v>
      </c>
      <c r="M99" s="264" t="s">
        <v>708</v>
      </c>
      <c r="N99" s="321"/>
      <c r="O99" s="439"/>
      <c r="P99" s="321"/>
      <c r="Q99" s="321"/>
      <c r="R99" s="321"/>
      <c r="S99" s="321"/>
      <c r="T99" s="438"/>
      <c r="U99" s="438"/>
      <c r="V99" s="443"/>
      <c r="W99" s="408"/>
      <c r="X99" s="408"/>
      <c r="Y99" s="408"/>
      <c r="Z99" s="408"/>
      <c r="AA99" s="408"/>
      <c r="AB99" s="438"/>
      <c r="AC99" s="408"/>
      <c r="AD99" s="408"/>
      <c r="AE99" s="443"/>
      <c r="AF99" s="321"/>
      <c r="AG99" s="321"/>
      <c r="AH99" s="448"/>
      <c r="AI99" s="448"/>
      <c r="AJ99" s="265"/>
    </row>
    <row r="100" spans="1:36" ht="137.25" customHeight="1" x14ac:dyDescent="0.35">
      <c r="A100" s="9"/>
      <c r="B100" s="322"/>
      <c r="C100" s="322"/>
      <c r="D100" s="322"/>
      <c r="E100" s="322"/>
      <c r="F100" s="322"/>
      <c r="G100" s="322"/>
      <c r="H100" s="322"/>
      <c r="I100" s="322"/>
      <c r="J100" s="264" t="s">
        <v>573</v>
      </c>
      <c r="K100" s="264" t="s">
        <v>574</v>
      </c>
      <c r="L100" s="264" t="s">
        <v>575</v>
      </c>
      <c r="M100" s="264">
        <v>1</v>
      </c>
      <c r="N100" s="322"/>
      <c r="O100" s="439"/>
      <c r="P100" s="322"/>
      <c r="Q100" s="322"/>
      <c r="R100" s="322"/>
      <c r="S100" s="322"/>
      <c r="T100" s="438"/>
      <c r="U100" s="438"/>
      <c r="V100" s="441"/>
      <c r="W100" s="409"/>
      <c r="X100" s="409"/>
      <c r="Y100" s="409"/>
      <c r="Z100" s="409"/>
      <c r="AA100" s="409"/>
      <c r="AB100" s="442"/>
      <c r="AC100" s="409"/>
      <c r="AD100" s="409"/>
      <c r="AE100" s="441"/>
      <c r="AF100" s="322"/>
      <c r="AG100" s="322"/>
      <c r="AH100" s="437"/>
      <c r="AI100" s="437"/>
      <c r="AJ100" s="266"/>
    </row>
    <row r="101" spans="1:36" ht="80.5" x14ac:dyDescent="0.35">
      <c r="A101" s="1"/>
      <c r="B101" s="320" t="s">
        <v>709</v>
      </c>
      <c r="C101" s="320" t="s">
        <v>710</v>
      </c>
      <c r="D101" s="320" t="s">
        <v>779</v>
      </c>
      <c r="E101" s="320" t="s">
        <v>585</v>
      </c>
      <c r="F101" s="320" t="s">
        <v>711</v>
      </c>
      <c r="G101" s="321" t="s">
        <v>647</v>
      </c>
      <c r="H101" s="321" t="s">
        <v>89</v>
      </c>
      <c r="I101" s="321" t="s">
        <v>89</v>
      </c>
      <c r="J101" s="264" t="s">
        <v>712</v>
      </c>
      <c r="K101" s="264" t="s">
        <v>616</v>
      </c>
      <c r="L101" s="264" t="s">
        <v>635</v>
      </c>
      <c r="M101" s="264">
        <v>10000</v>
      </c>
      <c r="N101" s="320" t="s">
        <v>93</v>
      </c>
      <c r="O101" s="439" t="s">
        <v>127</v>
      </c>
      <c r="P101" s="320" t="s">
        <v>570</v>
      </c>
      <c r="Q101" s="320" t="s">
        <v>96</v>
      </c>
      <c r="R101" s="320" t="s">
        <v>338</v>
      </c>
      <c r="S101" s="320" t="s">
        <v>237</v>
      </c>
      <c r="T101" s="438">
        <v>5134139.3899999997</v>
      </c>
      <c r="U101" s="438">
        <f>T101</f>
        <v>5134139.3899999997</v>
      </c>
      <c r="V101" s="440">
        <f>T101</f>
        <v>5134139.3899999997</v>
      </c>
      <c r="W101" s="407" t="s">
        <v>238</v>
      </c>
      <c r="X101" s="407" t="s">
        <v>238</v>
      </c>
      <c r="Y101" s="407" t="s">
        <v>238</v>
      </c>
      <c r="Z101" s="407" t="s">
        <v>238</v>
      </c>
      <c r="AA101" s="407" t="s">
        <v>238</v>
      </c>
      <c r="AB101" s="438">
        <v>3422759.59</v>
      </c>
      <c r="AC101" s="407" t="s">
        <v>100</v>
      </c>
      <c r="AD101" s="407" t="s">
        <v>238</v>
      </c>
      <c r="AE101" s="440">
        <f>T101</f>
        <v>5134139.3899999997</v>
      </c>
      <c r="AF101" s="320" t="s">
        <v>238</v>
      </c>
      <c r="AG101" s="320" t="s">
        <v>238</v>
      </c>
      <c r="AH101" s="436" t="s">
        <v>395</v>
      </c>
      <c r="AI101" s="436" t="s">
        <v>557</v>
      </c>
      <c r="AJ101" s="265"/>
    </row>
    <row r="102" spans="1:36" ht="46" x14ac:dyDescent="0.35">
      <c r="A102" s="1"/>
      <c r="B102" s="321"/>
      <c r="C102" s="321"/>
      <c r="D102" s="321"/>
      <c r="E102" s="321"/>
      <c r="F102" s="321"/>
      <c r="G102" s="321"/>
      <c r="H102" s="321"/>
      <c r="I102" s="321"/>
      <c r="J102" s="264" t="s">
        <v>598</v>
      </c>
      <c r="K102" s="264" t="s">
        <v>574</v>
      </c>
      <c r="L102" s="264" t="s">
        <v>599</v>
      </c>
      <c r="M102" s="264">
        <v>1</v>
      </c>
      <c r="N102" s="321"/>
      <c r="O102" s="439"/>
      <c r="P102" s="321"/>
      <c r="Q102" s="321"/>
      <c r="R102" s="321"/>
      <c r="S102" s="321"/>
      <c r="T102" s="438"/>
      <c r="U102" s="438"/>
      <c r="V102" s="443"/>
      <c r="W102" s="408"/>
      <c r="X102" s="408"/>
      <c r="Y102" s="408"/>
      <c r="Z102" s="408"/>
      <c r="AA102" s="408"/>
      <c r="AB102" s="438"/>
      <c r="AC102" s="408"/>
      <c r="AD102" s="408"/>
      <c r="AE102" s="443"/>
      <c r="AF102" s="321"/>
      <c r="AG102" s="321"/>
      <c r="AH102" s="448"/>
      <c r="AI102" s="448"/>
      <c r="AJ102" s="265"/>
    </row>
    <row r="103" spans="1:36" ht="149.5" x14ac:dyDescent="0.35">
      <c r="A103" s="9"/>
      <c r="B103" s="322"/>
      <c r="C103" s="322"/>
      <c r="D103" s="322"/>
      <c r="E103" s="322"/>
      <c r="F103" s="322"/>
      <c r="G103" s="322"/>
      <c r="H103" s="322"/>
      <c r="I103" s="322"/>
      <c r="J103" s="264" t="s">
        <v>713</v>
      </c>
      <c r="K103" s="264" t="s">
        <v>725</v>
      </c>
      <c r="L103" s="264" t="s">
        <v>593</v>
      </c>
      <c r="M103" s="264">
        <v>3600</v>
      </c>
      <c r="N103" s="322"/>
      <c r="O103" s="439"/>
      <c r="P103" s="322"/>
      <c r="Q103" s="322"/>
      <c r="R103" s="322"/>
      <c r="S103" s="322"/>
      <c r="T103" s="438"/>
      <c r="U103" s="438"/>
      <c r="V103" s="441"/>
      <c r="W103" s="409"/>
      <c r="X103" s="409"/>
      <c r="Y103" s="409"/>
      <c r="Z103" s="409"/>
      <c r="AA103" s="409"/>
      <c r="AB103" s="442"/>
      <c r="AC103" s="409"/>
      <c r="AD103" s="409"/>
      <c r="AE103" s="441"/>
      <c r="AF103" s="322"/>
      <c r="AG103" s="322"/>
      <c r="AH103" s="437"/>
      <c r="AI103" s="437"/>
      <c r="AJ103" s="266"/>
    </row>
    <row r="104" spans="1:36" ht="80.5" x14ac:dyDescent="0.35">
      <c r="A104" s="1"/>
      <c r="B104" s="320" t="s">
        <v>714</v>
      </c>
      <c r="C104" s="320" t="s">
        <v>715</v>
      </c>
      <c r="D104" s="320" t="s">
        <v>779</v>
      </c>
      <c r="E104" s="320" t="s">
        <v>585</v>
      </c>
      <c r="F104" s="320" t="s">
        <v>716</v>
      </c>
      <c r="G104" s="321" t="s">
        <v>647</v>
      </c>
      <c r="H104" s="321" t="s">
        <v>89</v>
      </c>
      <c r="I104" s="321" t="s">
        <v>89</v>
      </c>
      <c r="J104" s="264" t="s">
        <v>712</v>
      </c>
      <c r="K104" s="264" t="s">
        <v>616</v>
      </c>
      <c r="L104" s="264" t="s">
        <v>635</v>
      </c>
      <c r="M104" s="264">
        <v>4320</v>
      </c>
      <c r="N104" s="320" t="s">
        <v>93</v>
      </c>
      <c r="O104" s="439" t="s">
        <v>126</v>
      </c>
      <c r="P104" s="320" t="s">
        <v>570</v>
      </c>
      <c r="Q104" s="320" t="s">
        <v>96</v>
      </c>
      <c r="R104" s="320" t="s">
        <v>338</v>
      </c>
      <c r="S104" s="320" t="s">
        <v>237</v>
      </c>
      <c r="T104" s="438" t="s">
        <v>717</v>
      </c>
      <c r="U104" s="438" t="str">
        <f>T104</f>
        <v xml:space="preserve">410 000,00
</v>
      </c>
      <c r="V104" s="440" t="str">
        <f>T104</f>
        <v xml:space="preserve">410 000,00
</v>
      </c>
      <c r="W104" s="407" t="s">
        <v>238</v>
      </c>
      <c r="X104" s="407" t="s">
        <v>238</v>
      </c>
      <c r="Y104" s="407" t="s">
        <v>238</v>
      </c>
      <c r="Z104" s="407" t="s">
        <v>238</v>
      </c>
      <c r="AA104" s="407" t="s">
        <v>238</v>
      </c>
      <c r="AB104" s="438">
        <v>72352.95</v>
      </c>
      <c r="AC104" s="407" t="s">
        <v>100</v>
      </c>
      <c r="AD104" s="407" t="s">
        <v>238</v>
      </c>
      <c r="AE104" s="440" t="str">
        <f>T104</f>
        <v xml:space="preserve">410 000,00
</v>
      </c>
      <c r="AF104" s="320" t="s">
        <v>238</v>
      </c>
      <c r="AG104" s="320" t="s">
        <v>238</v>
      </c>
      <c r="AH104" s="436" t="s">
        <v>241</v>
      </c>
      <c r="AI104" s="436" t="s">
        <v>273</v>
      </c>
      <c r="AJ104" s="265"/>
    </row>
    <row r="105" spans="1:36" ht="48" customHeight="1" x14ac:dyDescent="0.35">
      <c r="A105" s="1"/>
      <c r="B105" s="321"/>
      <c r="C105" s="321"/>
      <c r="D105" s="321"/>
      <c r="E105" s="321"/>
      <c r="F105" s="321"/>
      <c r="G105" s="321"/>
      <c r="H105" s="321"/>
      <c r="I105" s="321"/>
      <c r="J105" s="320" t="s">
        <v>598</v>
      </c>
      <c r="K105" s="320" t="s">
        <v>574</v>
      </c>
      <c r="L105" s="320" t="s">
        <v>599</v>
      </c>
      <c r="M105" s="320">
        <v>1</v>
      </c>
      <c r="N105" s="321"/>
      <c r="O105" s="439"/>
      <c r="P105" s="321"/>
      <c r="Q105" s="321"/>
      <c r="R105" s="321"/>
      <c r="S105" s="321"/>
      <c r="T105" s="438"/>
      <c r="U105" s="438"/>
      <c r="V105" s="443"/>
      <c r="W105" s="408"/>
      <c r="X105" s="408"/>
      <c r="Y105" s="408"/>
      <c r="Z105" s="408"/>
      <c r="AA105" s="408"/>
      <c r="AB105" s="438"/>
      <c r="AC105" s="408"/>
      <c r="AD105" s="408"/>
      <c r="AE105" s="443"/>
      <c r="AF105" s="321"/>
      <c r="AG105" s="321"/>
      <c r="AH105" s="448"/>
      <c r="AI105" s="448"/>
      <c r="AJ105" s="265"/>
    </row>
    <row r="106" spans="1:36" x14ac:dyDescent="0.35">
      <c r="A106" s="9"/>
      <c r="B106" s="322"/>
      <c r="C106" s="322"/>
      <c r="D106" s="322"/>
      <c r="E106" s="322"/>
      <c r="F106" s="322"/>
      <c r="G106" s="322"/>
      <c r="H106" s="322"/>
      <c r="I106" s="322"/>
      <c r="J106" s="322"/>
      <c r="K106" s="322"/>
      <c r="L106" s="322"/>
      <c r="M106" s="322"/>
      <c r="N106" s="322"/>
      <c r="O106" s="439"/>
      <c r="P106" s="322"/>
      <c r="Q106" s="322"/>
      <c r="R106" s="322"/>
      <c r="S106" s="322"/>
      <c r="T106" s="438"/>
      <c r="U106" s="438"/>
      <c r="V106" s="441"/>
      <c r="W106" s="409"/>
      <c r="X106" s="409"/>
      <c r="Y106" s="409"/>
      <c r="Z106" s="409"/>
      <c r="AA106" s="409"/>
      <c r="AB106" s="442"/>
      <c r="AC106" s="409"/>
      <c r="AD106" s="409"/>
      <c r="AE106" s="441"/>
      <c r="AF106" s="322"/>
      <c r="AG106" s="322"/>
      <c r="AH106" s="437"/>
      <c r="AI106" s="437"/>
      <c r="AJ106" s="266"/>
    </row>
    <row r="107" spans="1:36" ht="80.5" x14ac:dyDescent="0.35">
      <c r="A107" s="1"/>
      <c r="B107" s="320" t="s">
        <v>718</v>
      </c>
      <c r="C107" s="320" t="s">
        <v>719</v>
      </c>
      <c r="D107" s="320" t="s">
        <v>780</v>
      </c>
      <c r="E107" s="320" t="s">
        <v>585</v>
      </c>
      <c r="F107" s="320" t="s">
        <v>720</v>
      </c>
      <c r="G107" s="321" t="s">
        <v>647</v>
      </c>
      <c r="H107" s="321" t="s">
        <v>89</v>
      </c>
      <c r="I107" s="321" t="s">
        <v>89</v>
      </c>
      <c r="J107" s="264" t="s">
        <v>712</v>
      </c>
      <c r="K107" s="264" t="s">
        <v>616</v>
      </c>
      <c r="L107" s="264" t="s">
        <v>635</v>
      </c>
      <c r="M107" s="264">
        <v>831</v>
      </c>
      <c r="N107" s="320" t="s">
        <v>93</v>
      </c>
      <c r="O107" s="439" t="s">
        <v>391</v>
      </c>
      <c r="P107" s="320" t="s">
        <v>570</v>
      </c>
      <c r="Q107" s="320" t="s">
        <v>96</v>
      </c>
      <c r="R107" s="320" t="s">
        <v>338</v>
      </c>
      <c r="S107" s="320" t="s">
        <v>237</v>
      </c>
      <c r="T107" s="438">
        <v>76500</v>
      </c>
      <c r="U107" s="438">
        <f>T107</f>
        <v>76500</v>
      </c>
      <c r="V107" s="440">
        <f>T107</f>
        <v>76500</v>
      </c>
      <c r="W107" s="407" t="s">
        <v>238</v>
      </c>
      <c r="X107" s="407" t="s">
        <v>238</v>
      </c>
      <c r="Y107" s="407" t="s">
        <v>238</v>
      </c>
      <c r="Z107" s="407" t="s">
        <v>238</v>
      </c>
      <c r="AA107" s="407" t="s">
        <v>238</v>
      </c>
      <c r="AB107" s="438">
        <v>13500</v>
      </c>
      <c r="AC107" s="407" t="s">
        <v>100</v>
      </c>
      <c r="AD107" s="407" t="s">
        <v>238</v>
      </c>
      <c r="AE107" s="440">
        <f>T107</f>
        <v>76500</v>
      </c>
      <c r="AF107" s="320" t="s">
        <v>238</v>
      </c>
      <c r="AG107" s="320" t="s">
        <v>238</v>
      </c>
      <c r="AH107" s="436" t="s">
        <v>241</v>
      </c>
      <c r="AI107" s="436" t="s">
        <v>273</v>
      </c>
      <c r="AJ107" s="265"/>
    </row>
    <row r="108" spans="1:36" ht="48" customHeight="1" x14ac:dyDescent="0.35">
      <c r="A108" s="1"/>
      <c r="B108" s="321"/>
      <c r="C108" s="321"/>
      <c r="D108" s="321"/>
      <c r="E108" s="321"/>
      <c r="F108" s="321"/>
      <c r="G108" s="321"/>
      <c r="H108" s="321"/>
      <c r="I108" s="321"/>
      <c r="J108" s="320" t="s">
        <v>598</v>
      </c>
      <c r="K108" s="320" t="s">
        <v>574</v>
      </c>
      <c r="L108" s="320" t="s">
        <v>599</v>
      </c>
      <c r="M108" s="320">
        <v>1</v>
      </c>
      <c r="N108" s="321"/>
      <c r="O108" s="439"/>
      <c r="P108" s="321"/>
      <c r="Q108" s="321"/>
      <c r="R108" s="321"/>
      <c r="S108" s="321"/>
      <c r="T108" s="438"/>
      <c r="U108" s="438"/>
      <c r="V108" s="443"/>
      <c r="W108" s="408"/>
      <c r="X108" s="408"/>
      <c r="Y108" s="408"/>
      <c r="Z108" s="408"/>
      <c r="AA108" s="408"/>
      <c r="AB108" s="438"/>
      <c r="AC108" s="408"/>
      <c r="AD108" s="408"/>
      <c r="AE108" s="443"/>
      <c r="AF108" s="321"/>
      <c r="AG108" s="321"/>
      <c r="AH108" s="448"/>
      <c r="AI108" s="448"/>
      <c r="AJ108" s="265"/>
    </row>
    <row r="109" spans="1:36" x14ac:dyDescent="0.35">
      <c r="A109" s="9"/>
      <c r="B109" s="322"/>
      <c r="C109" s="322"/>
      <c r="D109" s="322"/>
      <c r="E109" s="322"/>
      <c r="F109" s="322"/>
      <c r="G109" s="322"/>
      <c r="H109" s="322"/>
      <c r="I109" s="322"/>
      <c r="J109" s="322"/>
      <c r="K109" s="322"/>
      <c r="L109" s="322"/>
      <c r="M109" s="322"/>
      <c r="N109" s="322"/>
      <c r="O109" s="439"/>
      <c r="P109" s="322"/>
      <c r="Q109" s="322"/>
      <c r="R109" s="322"/>
      <c r="S109" s="322"/>
      <c r="T109" s="438"/>
      <c r="U109" s="438"/>
      <c r="V109" s="441"/>
      <c r="W109" s="409"/>
      <c r="X109" s="409"/>
      <c r="Y109" s="409"/>
      <c r="Z109" s="409"/>
      <c r="AA109" s="409"/>
      <c r="AB109" s="442"/>
      <c r="AC109" s="409"/>
      <c r="AD109" s="409"/>
      <c r="AE109" s="441"/>
      <c r="AF109" s="322"/>
      <c r="AG109" s="322"/>
      <c r="AH109" s="437"/>
      <c r="AI109" s="437"/>
      <c r="AJ109" s="266"/>
    </row>
    <row r="110" spans="1:36" s="246" customFormat="1" ht="96" customHeight="1" x14ac:dyDescent="0.35">
      <c r="A110" s="245"/>
      <c r="B110" s="439" t="s">
        <v>781</v>
      </c>
      <c r="C110" s="439" t="s">
        <v>721</v>
      </c>
      <c r="D110" s="320" t="s">
        <v>780</v>
      </c>
      <c r="E110" s="439" t="s">
        <v>585</v>
      </c>
      <c r="F110" s="439" t="s">
        <v>722</v>
      </c>
      <c r="G110" s="439" t="s">
        <v>639</v>
      </c>
      <c r="H110" s="439" t="s">
        <v>89</v>
      </c>
      <c r="I110" s="439" t="s">
        <v>89</v>
      </c>
      <c r="J110" s="264" t="s">
        <v>652</v>
      </c>
      <c r="K110" s="264" t="s">
        <v>616</v>
      </c>
      <c r="L110" s="264" t="s">
        <v>653</v>
      </c>
      <c r="M110" s="264">
        <v>5055</v>
      </c>
      <c r="N110" s="439" t="s">
        <v>93</v>
      </c>
      <c r="O110" s="320" t="s">
        <v>113</v>
      </c>
      <c r="P110" s="439" t="s">
        <v>570</v>
      </c>
      <c r="Q110" s="439" t="s">
        <v>96</v>
      </c>
      <c r="R110" s="439" t="s">
        <v>338</v>
      </c>
      <c r="S110" s="439" t="s">
        <v>237</v>
      </c>
      <c r="T110" s="438">
        <f>U110</f>
        <v>6695039</v>
      </c>
      <c r="U110" s="438">
        <v>6695039</v>
      </c>
      <c r="V110" s="438">
        <f>U110</f>
        <v>6695039</v>
      </c>
      <c r="W110" s="438" t="s">
        <v>238</v>
      </c>
      <c r="X110" s="438" t="s">
        <v>238</v>
      </c>
      <c r="Y110" s="438" t="s">
        <v>238</v>
      </c>
      <c r="Z110" s="438" t="s">
        <v>238</v>
      </c>
      <c r="AA110" s="438" t="s">
        <v>238</v>
      </c>
      <c r="AB110" s="438">
        <v>1181477.48</v>
      </c>
      <c r="AC110" s="438" t="s">
        <v>100</v>
      </c>
      <c r="AD110" s="438" t="s">
        <v>238</v>
      </c>
      <c r="AE110" s="442">
        <f>V110</f>
        <v>6695039</v>
      </c>
      <c r="AF110" s="439" t="s">
        <v>238</v>
      </c>
      <c r="AG110" s="439" t="s">
        <v>238</v>
      </c>
      <c r="AH110" s="439" t="s">
        <v>723</v>
      </c>
      <c r="AI110" s="439" t="s">
        <v>724</v>
      </c>
      <c r="AJ110" s="439"/>
    </row>
    <row r="111" spans="1:36" s="246" customFormat="1" ht="48" customHeight="1" x14ac:dyDescent="0.35">
      <c r="A111" s="245"/>
      <c r="B111" s="439"/>
      <c r="C111" s="439"/>
      <c r="D111" s="321"/>
      <c r="E111" s="439"/>
      <c r="F111" s="439"/>
      <c r="G111" s="439"/>
      <c r="H111" s="439"/>
      <c r="I111" s="439"/>
      <c r="J111" s="270" t="s">
        <v>573</v>
      </c>
      <c r="K111" s="270" t="s">
        <v>574</v>
      </c>
      <c r="L111" s="270" t="s">
        <v>575</v>
      </c>
      <c r="M111" s="264">
        <v>1</v>
      </c>
      <c r="N111" s="439"/>
      <c r="O111" s="321"/>
      <c r="P111" s="439"/>
      <c r="Q111" s="439"/>
      <c r="R111" s="439"/>
      <c r="S111" s="439"/>
      <c r="T111" s="438"/>
      <c r="U111" s="438"/>
      <c r="V111" s="438"/>
      <c r="W111" s="438"/>
      <c r="X111" s="438"/>
      <c r="Y111" s="438"/>
      <c r="Z111" s="438"/>
      <c r="AA111" s="438"/>
      <c r="AB111" s="438"/>
      <c r="AC111" s="438"/>
      <c r="AD111" s="438"/>
      <c r="AE111" s="442"/>
      <c r="AF111" s="439"/>
      <c r="AG111" s="439"/>
      <c r="AH111" s="439"/>
      <c r="AI111" s="439"/>
      <c r="AJ111" s="439"/>
    </row>
    <row r="112" spans="1:36" s="246" customFormat="1" ht="149.5" x14ac:dyDescent="0.35">
      <c r="A112" s="245"/>
      <c r="B112" s="439"/>
      <c r="C112" s="439"/>
      <c r="D112" s="322"/>
      <c r="E112" s="439"/>
      <c r="F112" s="439"/>
      <c r="G112" s="439"/>
      <c r="H112" s="439"/>
      <c r="I112" s="439"/>
      <c r="J112" s="270" t="s">
        <v>713</v>
      </c>
      <c r="K112" s="270" t="s">
        <v>725</v>
      </c>
      <c r="L112" s="270" t="s">
        <v>593</v>
      </c>
      <c r="M112" s="264">
        <v>4000</v>
      </c>
      <c r="N112" s="439"/>
      <c r="O112" s="322"/>
      <c r="P112" s="439"/>
      <c r="Q112" s="439"/>
      <c r="R112" s="439"/>
      <c r="S112" s="439"/>
      <c r="T112" s="438"/>
      <c r="U112" s="438"/>
      <c r="V112" s="438"/>
      <c r="W112" s="438"/>
      <c r="X112" s="438"/>
      <c r="Y112" s="438"/>
      <c r="Z112" s="438"/>
      <c r="AA112" s="438"/>
      <c r="AB112" s="438"/>
      <c r="AC112" s="438"/>
      <c r="AD112" s="438"/>
      <c r="AE112" s="442"/>
      <c r="AF112" s="439"/>
      <c r="AG112" s="439"/>
      <c r="AH112" s="439"/>
      <c r="AI112" s="439"/>
      <c r="AJ112" s="439"/>
    </row>
    <row r="113" spans="1:36" s="246" customFormat="1" ht="111" customHeight="1" x14ac:dyDescent="0.35">
      <c r="A113" s="245"/>
      <c r="B113" s="439" t="s">
        <v>782</v>
      </c>
      <c r="C113" s="439" t="s">
        <v>726</v>
      </c>
      <c r="D113" s="320" t="s">
        <v>780</v>
      </c>
      <c r="E113" s="439" t="s">
        <v>585</v>
      </c>
      <c r="F113" s="439" t="s">
        <v>727</v>
      </c>
      <c r="G113" s="439" t="s">
        <v>639</v>
      </c>
      <c r="H113" s="439" t="s">
        <v>89</v>
      </c>
      <c r="I113" s="439" t="s">
        <v>89</v>
      </c>
      <c r="J113" s="264" t="s">
        <v>652</v>
      </c>
      <c r="K113" s="264" t="s">
        <v>616</v>
      </c>
      <c r="L113" s="264" t="s">
        <v>653</v>
      </c>
      <c r="M113" s="264">
        <v>10000</v>
      </c>
      <c r="N113" s="439" t="s">
        <v>93</v>
      </c>
      <c r="O113" s="320" t="s">
        <v>133</v>
      </c>
      <c r="P113" s="439" t="s">
        <v>570</v>
      </c>
      <c r="Q113" s="439" t="s">
        <v>96</v>
      </c>
      <c r="R113" s="439" t="s">
        <v>338</v>
      </c>
      <c r="S113" s="439" t="s">
        <v>237</v>
      </c>
      <c r="T113" s="438">
        <f>U113</f>
        <v>1300000</v>
      </c>
      <c r="U113" s="438">
        <v>1300000</v>
      </c>
      <c r="V113" s="438">
        <f>U113</f>
        <v>1300000</v>
      </c>
      <c r="W113" s="438" t="s">
        <v>238</v>
      </c>
      <c r="X113" s="438" t="s">
        <v>238</v>
      </c>
      <c r="Y113" s="438" t="s">
        <v>238</v>
      </c>
      <c r="Z113" s="438" t="s">
        <v>238</v>
      </c>
      <c r="AA113" s="438" t="s">
        <v>238</v>
      </c>
      <c r="AB113" s="438">
        <v>229411.77</v>
      </c>
      <c r="AC113" s="438" t="s">
        <v>100</v>
      </c>
      <c r="AD113" s="438" t="s">
        <v>238</v>
      </c>
      <c r="AE113" s="442">
        <f>V113</f>
        <v>1300000</v>
      </c>
      <c r="AF113" s="439" t="s">
        <v>238</v>
      </c>
      <c r="AG113" s="439" t="s">
        <v>238</v>
      </c>
      <c r="AH113" s="439" t="s">
        <v>723</v>
      </c>
      <c r="AI113" s="439" t="s">
        <v>724</v>
      </c>
      <c r="AJ113" s="439"/>
    </row>
    <row r="114" spans="1:36" s="246" customFormat="1" ht="111" customHeight="1" x14ac:dyDescent="0.35">
      <c r="A114" s="245"/>
      <c r="B114" s="439"/>
      <c r="C114" s="439"/>
      <c r="D114" s="321"/>
      <c r="E114" s="439"/>
      <c r="F114" s="439"/>
      <c r="G114" s="439"/>
      <c r="H114" s="439"/>
      <c r="I114" s="439"/>
      <c r="J114" s="270" t="s">
        <v>573</v>
      </c>
      <c r="K114" s="270" t="s">
        <v>574</v>
      </c>
      <c r="L114" s="270" t="s">
        <v>575</v>
      </c>
      <c r="M114" s="264">
        <v>1</v>
      </c>
      <c r="N114" s="439"/>
      <c r="O114" s="321"/>
      <c r="P114" s="439"/>
      <c r="Q114" s="439"/>
      <c r="R114" s="439"/>
      <c r="S114" s="439"/>
      <c r="T114" s="438"/>
      <c r="U114" s="438"/>
      <c r="V114" s="438"/>
      <c r="W114" s="438"/>
      <c r="X114" s="438"/>
      <c r="Y114" s="438"/>
      <c r="Z114" s="438"/>
      <c r="AA114" s="438"/>
      <c r="AB114" s="438"/>
      <c r="AC114" s="438"/>
      <c r="AD114" s="438"/>
      <c r="AE114" s="442"/>
      <c r="AF114" s="439"/>
      <c r="AG114" s="439"/>
      <c r="AH114" s="439"/>
      <c r="AI114" s="439"/>
      <c r="AJ114" s="439"/>
    </row>
    <row r="115" spans="1:36" s="246" customFormat="1" ht="149.5" x14ac:dyDescent="0.35">
      <c r="A115" s="245"/>
      <c r="B115" s="439"/>
      <c r="C115" s="439"/>
      <c r="D115" s="322"/>
      <c r="E115" s="439"/>
      <c r="F115" s="439"/>
      <c r="G115" s="439"/>
      <c r="H115" s="439"/>
      <c r="I115" s="439"/>
      <c r="J115" s="270" t="s">
        <v>713</v>
      </c>
      <c r="K115" s="270" t="s">
        <v>725</v>
      </c>
      <c r="L115" s="270" t="s">
        <v>593</v>
      </c>
      <c r="M115" s="264">
        <v>400</v>
      </c>
      <c r="N115" s="439"/>
      <c r="O115" s="322"/>
      <c r="P115" s="439"/>
      <c r="Q115" s="439"/>
      <c r="R115" s="439"/>
      <c r="S115" s="439"/>
      <c r="T115" s="438"/>
      <c r="U115" s="438"/>
      <c r="V115" s="438"/>
      <c r="W115" s="438"/>
      <c r="X115" s="438"/>
      <c r="Y115" s="438"/>
      <c r="Z115" s="438"/>
      <c r="AA115" s="438"/>
      <c r="AB115" s="438"/>
      <c r="AC115" s="438"/>
      <c r="AD115" s="438"/>
      <c r="AE115" s="442"/>
      <c r="AF115" s="439"/>
      <c r="AG115" s="439"/>
      <c r="AH115" s="439"/>
      <c r="AI115" s="439"/>
      <c r="AJ115" s="439"/>
    </row>
    <row r="116" spans="1:36" ht="80.5" x14ac:dyDescent="0.35">
      <c r="A116" s="1"/>
      <c r="B116" s="320" t="s">
        <v>728</v>
      </c>
      <c r="C116" s="320" t="s">
        <v>729</v>
      </c>
      <c r="D116" s="320" t="s">
        <v>783</v>
      </c>
      <c r="E116" s="320" t="s">
        <v>564</v>
      </c>
      <c r="F116" s="320" t="s">
        <v>730</v>
      </c>
      <c r="G116" s="321" t="s">
        <v>647</v>
      </c>
      <c r="H116" s="321" t="s">
        <v>89</v>
      </c>
      <c r="I116" s="321" t="s">
        <v>89</v>
      </c>
      <c r="J116" s="264" t="s">
        <v>712</v>
      </c>
      <c r="K116" s="264" t="s">
        <v>616</v>
      </c>
      <c r="L116" s="264" t="s">
        <v>635</v>
      </c>
      <c r="M116" s="264">
        <v>500</v>
      </c>
      <c r="N116" s="320" t="s">
        <v>93</v>
      </c>
      <c r="O116" s="439" t="s">
        <v>133</v>
      </c>
      <c r="P116" s="320" t="s">
        <v>570</v>
      </c>
      <c r="Q116" s="320" t="s">
        <v>96</v>
      </c>
      <c r="R116" s="320" t="s">
        <v>338</v>
      </c>
      <c r="S116" s="320" t="s">
        <v>237</v>
      </c>
      <c r="T116" s="438">
        <v>800000</v>
      </c>
      <c r="U116" s="438">
        <f>T116</f>
        <v>800000</v>
      </c>
      <c r="V116" s="440">
        <f>T116</f>
        <v>800000</v>
      </c>
      <c r="W116" s="407" t="s">
        <v>238</v>
      </c>
      <c r="X116" s="407" t="s">
        <v>238</v>
      </c>
      <c r="Y116" s="407" t="s">
        <v>238</v>
      </c>
      <c r="Z116" s="407" t="s">
        <v>238</v>
      </c>
      <c r="AA116" s="407" t="s">
        <v>238</v>
      </c>
      <c r="AB116" s="438">
        <v>141176.48000000001</v>
      </c>
      <c r="AC116" s="407" t="s">
        <v>100</v>
      </c>
      <c r="AD116" s="407" t="s">
        <v>238</v>
      </c>
      <c r="AE116" s="440">
        <f>T116</f>
        <v>800000</v>
      </c>
      <c r="AF116" s="320" t="s">
        <v>238</v>
      </c>
      <c r="AG116" s="320" t="s">
        <v>238</v>
      </c>
      <c r="AH116" s="436" t="s">
        <v>454</v>
      </c>
      <c r="AI116" s="436" t="s">
        <v>455</v>
      </c>
      <c r="AJ116" s="265"/>
    </row>
    <row r="117" spans="1:36" ht="48" customHeight="1" x14ac:dyDescent="0.35">
      <c r="A117" s="1"/>
      <c r="B117" s="321"/>
      <c r="C117" s="321"/>
      <c r="D117" s="321"/>
      <c r="E117" s="321"/>
      <c r="F117" s="321"/>
      <c r="G117" s="321"/>
      <c r="H117" s="321"/>
      <c r="I117" s="321"/>
      <c r="J117" s="320" t="s">
        <v>598</v>
      </c>
      <c r="K117" s="320" t="s">
        <v>574</v>
      </c>
      <c r="L117" s="320" t="s">
        <v>599</v>
      </c>
      <c r="M117" s="320">
        <v>1</v>
      </c>
      <c r="N117" s="321"/>
      <c r="O117" s="439"/>
      <c r="P117" s="321"/>
      <c r="Q117" s="321"/>
      <c r="R117" s="321"/>
      <c r="S117" s="321"/>
      <c r="T117" s="438"/>
      <c r="U117" s="438"/>
      <c r="V117" s="443"/>
      <c r="W117" s="408"/>
      <c r="X117" s="408"/>
      <c r="Y117" s="408"/>
      <c r="Z117" s="408"/>
      <c r="AA117" s="408"/>
      <c r="AB117" s="438"/>
      <c r="AC117" s="408"/>
      <c r="AD117" s="408"/>
      <c r="AE117" s="443"/>
      <c r="AF117" s="321"/>
      <c r="AG117" s="321"/>
      <c r="AH117" s="448"/>
      <c r="AI117" s="448"/>
      <c r="AJ117" s="265"/>
    </row>
    <row r="118" spans="1:36" x14ac:dyDescent="0.35">
      <c r="A118" s="9"/>
      <c r="B118" s="322"/>
      <c r="C118" s="322"/>
      <c r="D118" s="322"/>
      <c r="E118" s="322"/>
      <c r="F118" s="322"/>
      <c r="G118" s="322"/>
      <c r="H118" s="322"/>
      <c r="I118" s="322"/>
      <c r="J118" s="322"/>
      <c r="K118" s="322"/>
      <c r="L118" s="322"/>
      <c r="M118" s="322"/>
      <c r="N118" s="322"/>
      <c r="O118" s="439"/>
      <c r="P118" s="322"/>
      <c r="Q118" s="322"/>
      <c r="R118" s="322"/>
      <c r="S118" s="322"/>
      <c r="T118" s="438"/>
      <c r="U118" s="438"/>
      <c r="V118" s="441"/>
      <c r="W118" s="409"/>
      <c r="X118" s="409"/>
      <c r="Y118" s="409"/>
      <c r="Z118" s="409"/>
      <c r="AA118" s="409"/>
      <c r="AB118" s="442"/>
      <c r="AC118" s="409"/>
      <c r="AD118" s="409"/>
      <c r="AE118" s="441"/>
      <c r="AF118" s="322"/>
      <c r="AG118" s="322"/>
      <c r="AH118" s="437"/>
      <c r="AI118" s="437"/>
      <c r="AJ118" s="266"/>
    </row>
    <row r="119" spans="1:36" ht="80.5" x14ac:dyDescent="0.35">
      <c r="A119" s="1"/>
      <c r="B119" s="320" t="s">
        <v>731</v>
      </c>
      <c r="C119" s="320" t="s">
        <v>732</v>
      </c>
      <c r="D119" s="320" t="s">
        <v>783</v>
      </c>
      <c r="E119" s="320" t="s">
        <v>564</v>
      </c>
      <c r="F119" s="320" t="s">
        <v>733</v>
      </c>
      <c r="G119" s="321" t="s">
        <v>647</v>
      </c>
      <c r="H119" s="321" t="s">
        <v>89</v>
      </c>
      <c r="I119" s="321" t="s">
        <v>89</v>
      </c>
      <c r="J119" s="264" t="s">
        <v>712</v>
      </c>
      <c r="K119" s="264" t="s">
        <v>616</v>
      </c>
      <c r="L119" s="264" t="s">
        <v>635</v>
      </c>
      <c r="M119" s="264">
        <v>2000</v>
      </c>
      <c r="N119" s="320" t="s">
        <v>93</v>
      </c>
      <c r="O119" s="439" t="s">
        <v>113</v>
      </c>
      <c r="P119" s="320" t="s">
        <v>570</v>
      </c>
      <c r="Q119" s="320" t="s">
        <v>96</v>
      </c>
      <c r="R119" s="320" t="s">
        <v>338</v>
      </c>
      <c r="S119" s="320" t="s">
        <v>237</v>
      </c>
      <c r="T119" s="438">
        <v>2125000</v>
      </c>
      <c r="U119" s="438">
        <f>T119</f>
        <v>2125000</v>
      </c>
      <c r="V119" s="440">
        <f>T119</f>
        <v>2125000</v>
      </c>
      <c r="W119" s="407" t="s">
        <v>238</v>
      </c>
      <c r="X119" s="407" t="s">
        <v>238</v>
      </c>
      <c r="Y119" s="407" t="s">
        <v>238</v>
      </c>
      <c r="Z119" s="407" t="s">
        <v>238</v>
      </c>
      <c r="AA119" s="407" t="s">
        <v>238</v>
      </c>
      <c r="AB119" s="438">
        <v>375000</v>
      </c>
      <c r="AC119" s="407" t="s">
        <v>100</v>
      </c>
      <c r="AD119" s="407" t="s">
        <v>238</v>
      </c>
      <c r="AE119" s="440">
        <f>T119</f>
        <v>2125000</v>
      </c>
      <c r="AF119" s="320" t="s">
        <v>238</v>
      </c>
      <c r="AG119" s="320" t="s">
        <v>238</v>
      </c>
      <c r="AH119" s="436" t="s">
        <v>723</v>
      </c>
      <c r="AI119" s="436" t="s">
        <v>724</v>
      </c>
      <c r="AJ119" s="265"/>
    </row>
    <row r="120" spans="1:36" ht="48" customHeight="1" x14ac:dyDescent="0.35">
      <c r="A120" s="1"/>
      <c r="B120" s="321"/>
      <c r="C120" s="321"/>
      <c r="D120" s="321"/>
      <c r="E120" s="321"/>
      <c r="F120" s="321"/>
      <c r="G120" s="321"/>
      <c r="H120" s="321"/>
      <c r="I120" s="321"/>
      <c r="J120" s="320" t="s">
        <v>598</v>
      </c>
      <c r="K120" s="320" t="s">
        <v>574</v>
      </c>
      <c r="L120" s="320" t="s">
        <v>599</v>
      </c>
      <c r="M120" s="320">
        <v>1</v>
      </c>
      <c r="N120" s="321"/>
      <c r="O120" s="439"/>
      <c r="P120" s="321"/>
      <c r="Q120" s="321"/>
      <c r="R120" s="321"/>
      <c r="S120" s="321"/>
      <c r="T120" s="438"/>
      <c r="U120" s="438"/>
      <c r="V120" s="443"/>
      <c r="W120" s="408"/>
      <c r="X120" s="408"/>
      <c r="Y120" s="408"/>
      <c r="Z120" s="408"/>
      <c r="AA120" s="408"/>
      <c r="AB120" s="438"/>
      <c r="AC120" s="408"/>
      <c r="AD120" s="408"/>
      <c r="AE120" s="443"/>
      <c r="AF120" s="321"/>
      <c r="AG120" s="321"/>
      <c r="AH120" s="448"/>
      <c r="AI120" s="448"/>
      <c r="AJ120" s="265"/>
    </row>
    <row r="121" spans="1:36" x14ac:dyDescent="0.35">
      <c r="A121" s="9"/>
      <c r="B121" s="322"/>
      <c r="C121" s="322"/>
      <c r="D121" s="322"/>
      <c r="E121" s="322"/>
      <c r="F121" s="322"/>
      <c r="G121" s="322"/>
      <c r="H121" s="322"/>
      <c r="I121" s="322"/>
      <c r="J121" s="322"/>
      <c r="K121" s="322"/>
      <c r="L121" s="322"/>
      <c r="M121" s="322"/>
      <c r="N121" s="322"/>
      <c r="O121" s="439"/>
      <c r="P121" s="322"/>
      <c r="Q121" s="322"/>
      <c r="R121" s="322"/>
      <c r="S121" s="322"/>
      <c r="T121" s="438"/>
      <c r="U121" s="438"/>
      <c r="V121" s="441"/>
      <c r="W121" s="409"/>
      <c r="X121" s="409"/>
      <c r="Y121" s="409"/>
      <c r="Z121" s="409"/>
      <c r="AA121" s="409"/>
      <c r="AB121" s="442"/>
      <c r="AC121" s="409"/>
      <c r="AD121" s="409"/>
      <c r="AE121" s="441"/>
      <c r="AF121" s="322"/>
      <c r="AG121" s="322"/>
      <c r="AH121" s="437"/>
      <c r="AI121" s="437"/>
      <c r="AJ121" s="266"/>
    </row>
    <row r="122" spans="1:36" s="248" customFormat="1" x14ac:dyDescent="0.35">
      <c r="A122" s="244"/>
      <c r="B122" s="320" t="s">
        <v>734</v>
      </c>
      <c r="C122" s="320" t="s">
        <v>735</v>
      </c>
      <c r="D122" s="320" t="s">
        <v>783</v>
      </c>
      <c r="E122" s="320" t="s">
        <v>564</v>
      </c>
      <c r="F122" s="320" t="s">
        <v>736</v>
      </c>
      <c r="G122" s="321" t="s">
        <v>784</v>
      </c>
      <c r="H122" s="321"/>
      <c r="I122" s="321"/>
      <c r="J122" s="264"/>
      <c r="K122" s="264"/>
      <c r="L122" s="264"/>
      <c r="M122" s="264"/>
      <c r="N122" s="320"/>
      <c r="O122" s="439"/>
      <c r="P122" s="320"/>
      <c r="Q122" s="320"/>
      <c r="R122" s="320"/>
      <c r="S122" s="320"/>
      <c r="T122" s="438"/>
      <c r="U122" s="438"/>
      <c r="V122" s="440"/>
      <c r="W122" s="407"/>
      <c r="X122" s="407"/>
      <c r="Y122" s="407"/>
      <c r="Z122" s="407"/>
      <c r="AA122" s="407"/>
      <c r="AB122" s="438"/>
      <c r="AC122" s="407"/>
      <c r="AD122" s="407"/>
      <c r="AE122" s="440"/>
      <c r="AF122" s="320"/>
      <c r="AG122" s="320"/>
      <c r="AH122" s="436" t="s">
        <v>395</v>
      </c>
      <c r="AI122" s="436" t="s">
        <v>557</v>
      </c>
      <c r="AJ122" s="265"/>
    </row>
    <row r="123" spans="1:36" s="248" customFormat="1" ht="48" customHeight="1" x14ac:dyDescent="0.35">
      <c r="A123" s="244"/>
      <c r="B123" s="321"/>
      <c r="C123" s="321"/>
      <c r="D123" s="321"/>
      <c r="E123" s="321"/>
      <c r="F123" s="321"/>
      <c r="G123" s="321"/>
      <c r="H123" s="321"/>
      <c r="I123" s="321"/>
      <c r="J123" s="320"/>
      <c r="K123" s="320"/>
      <c r="L123" s="320"/>
      <c r="M123" s="320"/>
      <c r="N123" s="321"/>
      <c r="O123" s="439"/>
      <c r="P123" s="321"/>
      <c r="Q123" s="321"/>
      <c r="R123" s="321"/>
      <c r="S123" s="321"/>
      <c r="T123" s="438"/>
      <c r="U123" s="438"/>
      <c r="V123" s="443"/>
      <c r="W123" s="408"/>
      <c r="X123" s="408"/>
      <c r="Y123" s="408"/>
      <c r="Z123" s="408"/>
      <c r="AA123" s="408"/>
      <c r="AB123" s="438"/>
      <c r="AC123" s="408"/>
      <c r="AD123" s="408"/>
      <c r="AE123" s="443"/>
      <c r="AF123" s="321"/>
      <c r="AG123" s="321"/>
      <c r="AH123" s="448"/>
      <c r="AI123" s="448"/>
      <c r="AJ123" s="265"/>
    </row>
    <row r="124" spans="1:36" s="248" customFormat="1" x14ac:dyDescent="0.35">
      <c r="A124" s="14"/>
      <c r="B124" s="322"/>
      <c r="C124" s="322"/>
      <c r="D124" s="322"/>
      <c r="E124" s="322"/>
      <c r="F124" s="322"/>
      <c r="G124" s="322"/>
      <c r="H124" s="322"/>
      <c r="I124" s="322"/>
      <c r="J124" s="322"/>
      <c r="K124" s="322"/>
      <c r="L124" s="322"/>
      <c r="M124" s="322"/>
      <c r="N124" s="322"/>
      <c r="O124" s="439"/>
      <c r="P124" s="322"/>
      <c r="Q124" s="322"/>
      <c r="R124" s="322"/>
      <c r="S124" s="322"/>
      <c r="T124" s="438"/>
      <c r="U124" s="438"/>
      <c r="V124" s="441"/>
      <c r="W124" s="409"/>
      <c r="X124" s="409"/>
      <c r="Y124" s="409"/>
      <c r="Z124" s="409"/>
      <c r="AA124" s="409"/>
      <c r="AB124" s="442"/>
      <c r="AC124" s="409"/>
      <c r="AD124" s="409"/>
      <c r="AE124" s="441"/>
      <c r="AF124" s="322"/>
      <c r="AG124" s="322"/>
      <c r="AH124" s="437"/>
      <c r="AI124" s="437"/>
      <c r="AJ124" s="266"/>
    </row>
    <row r="125" spans="1:36" s="248" customFormat="1" x14ac:dyDescent="0.35">
      <c r="A125" s="244"/>
      <c r="B125" s="320" t="s">
        <v>737</v>
      </c>
      <c r="C125" s="320" t="s">
        <v>738</v>
      </c>
      <c r="D125" s="320" t="s">
        <v>783</v>
      </c>
      <c r="E125" s="320" t="s">
        <v>564</v>
      </c>
      <c r="F125" s="320" t="s">
        <v>739</v>
      </c>
      <c r="G125" s="321" t="s">
        <v>784</v>
      </c>
      <c r="H125" s="321"/>
      <c r="I125" s="321"/>
      <c r="J125" s="264"/>
      <c r="K125" s="264"/>
      <c r="L125" s="264"/>
      <c r="M125" s="264"/>
      <c r="N125" s="320"/>
      <c r="O125" s="439"/>
      <c r="P125" s="320"/>
      <c r="Q125" s="320"/>
      <c r="R125" s="320"/>
      <c r="S125" s="320"/>
      <c r="T125" s="438"/>
      <c r="U125" s="438"/>
      <c r="V125" s="440"/>
      <c r="W125" s="407"/>
      <c r="X125" s="407"/>
      <c r="Y125" s="407"/>
      <c r="Z125" s="407"/>
      <c r="AA125" s="407"/>
      <c r="AB125" s="438"/>
      <c r="AC125" s="407"/>
      <c r="AD125" s="407"/>
      <c r="AE125" s="440"/>
      <c r="AF125" s="320"/>
      <c r="AG125" s="320"/>
      <c r="AH125" s="436" t="s">
        <v>241</v>
      </c>
      <c r="AI125" s="436" t="s">
        <v>273</v>
      </c>
      <c r="AJ125" s="265"/>
    </row>
    <row r="126" spans="1:36" s="248" customFormat="1" ht="48" customHeight="1" x14ac:dyDescent="0.35">
      <c r="A126" s="244"/>
      <c r="B126" s="321"/>
      <c r="C126" s="321"/>
      <c r="D126" s="321"/>
      <c r="E126" s="321"/>
      <c r="F126" s="321"/>
      <c r="G126" s="321"/>
      <c r="H126" s="321"/>
      <c r="I126" s="321"/>
      <c r="J126" s="270"/>
      <c r="K126" s="270"/>
      <c r="L126" s="270"/>
      <c r="M126" s="264"/>
      <c r="N126" s="321"/>
      <c r="O126" s="439"/>
      <c r="P126" s="321"/>
      <c r="Q126" s="321"/>
      <c r="R126" s="321"/>
      <c r="S126" s="321"/>
      <c r="T126" s="438"/>
      <c r="U126" s="438"/>
      <c r="V126" s="443"/>
      <c r="W126" s="408"/>
      <c r="X126" s="408"/>
      <c r="Y126" s="408"/>
      <c r="Z126" s="408"/>
      <c r="AA126" s="408"/>
      <c r="AB126" s="438"/>
      <c r="AC126" s="408"/>
      <c r="AD126" s="408"/>
      <c r="AE126" s="443"/>
      <c r="AF126" s="321"/>
      <c r="AG126" s="321"/>
      <c r="AH126" s="448"/>
      <c r="AI126" s="448"/>
      <c r="AJ126" s="265"/>
    </row>
    <row r="127" spans="1:36" s="248" customFormat="1" x14ac:dyDescent="0.35">
      <c r="A127" s="14"/>
      <c r="B127" s="322"/>
      <c r="C127" s="322"/>
      <c r="D127" s="322"/>
      <c r="E127" s="322"/>
      <c r="F127" s="322"/>
      <c r="G127" s="322"/>
      <c r="H127" s="322"/>
      <c r="I127" s="322"/>
      <c r="J127" s="270"/>
      <c r="K127" s="270"/>
      <c r="L127" s="270"/>
      <c r="M127" s="264"/>
      <c r="N127" s="322"/>
      <c r="O127" s="439"/>
      <c r="P127" s="322"/>
      <c r="Q127" s="322"/>
      <c r="R127" s="322"/>
      <c r="S127" s="322"/>
      <c r="T127" s="438"/>
      <c r="U127" s="438"/>
      <c r="V127" s="441"/>
      <c r="W127" s="409"/>
      <c r="X127" s="409"/>
      <c r="Y127" s="409"/>
      <c r="Z127" s="409"/>
      <c r="AA127" s="409"/>
      <c r="AB127" s="442"/>
      <c r="AC127" s="409"/>
      <c r="AD127" s="409"/>
      <c r="AE127" s="441"/>
      <c r="AF127" s="322"/>
      <c r="AG127" s="322"/>
      <c r="AH127" s="437"/>
      <c r="AI127" s="437"/>
      <c r="AJ127" s="266"/>
    </row>
    <row r="128" spans="1:36" ht="115" x14ac:dyDescent="0.35">
      <c r="A128" s="1"/>
      <c r="B128" s="320" t="s">
        <v>740</v>
      </c>
      <c r="C128" s="320" t="s">
        <v>741</v>
      </c>
      <c r="D128" s="320" t="s">
        <v>783</v>
      </c>
      <c r="E128" s="320" t="s">
        <v>564</v>
      </c>
      <c r="F128" s="320" t="s">
        <v>742</v>
      </c>
      <c r="G128" s="321" t="s">
        <v>647</v>
      </c>
      <c r="H128" s="321" t="s">
        <v>89</v>
      </c>
      <c r="I128" s="321" t="s">
        <v>89</v>
      </c>
      <c r="J128" s="264" t="s">
        <v>668</v>
      </c>
      <c r="K128" s="264" t="s">
        <v>589</v>
      </c>
      <c r="L128" s="264" t="s">
        <v>590</v>
      </c>
      <c r="M128" s="264">
        <v>4</v>
      </c>
      <c r="N128" s="320" t="s">
        <v>93</v>
      </c>
      <c r="O128" s="439" t="s">
        <v>133</v>
      </c>
      <c r="P128" s="320" t="s">
        <v>570</v>
      </c>
      <c r="Q128" s="320" t="s">
        <v>96</v>
      </c>
      <c r="R128" s="320" t="s">
        <v>338</v>
      </c>
      <c r="S128" s="320" t="s">
        <v>237</v>
      </c>
      <c r="T128" s="438">
        <v>600000</v>
      </c>
      <c r="U128" s="438">
        <f>T128</f>
        <v>600000</v>
      </c>
      <c r="V128" s="440">
        <f>T128</f>
        <v>600000</v>
      </c>
      <c r="W128" s="407" t="s">
        <v>238</v>
      </c>
      <c r="X128" s="407" t="s">
        <v>238</v>
      </c>
      <c r="Y128" s="407" t="s">
        <v>238</v>
      </c>
      <c r="Z128" s="407" t="s">
        <v>238</v>
      </c>
      <c r="AA128" s="407" t="s">
        <v>238</v>
      </c>
      <c r="AB128" s="438">
        <v>105882.36</v>
      </c>
      <c r="AC128" s="407" t="s">
        <v>100</v>
      </c>
      <c r="AD128" s="407" t="s">
        <v>238</v>
      </c>
      <c r="AE128" s="440">
        <f>T128</f>
        <v>600000</v>
      </c>
      <c r="AF128" s="320" t="s">
        <v>238</v>
      </c>
      <c r="AG128" s="320" t="s">
        <v>238</v>
      </c>
      <c r="AH128" s="436" t="s">
        <v>301</v>
      </c>
      <c r="AI128" s="436" t="s">
        <v>263</v>
      </c>
      <c r="AJ128" s="265"/>
    </row>
    <row r="129" spans="1:36" ht="48" customHeight="1" x14ac:dyDescent="0.35">
      <c r="A129" s="1"/>
      <c r="B129" s="321"/>
      <c r="C129" s="321"/>
      <c r="D129" s="321"/>
      <c r="E129" s="321"/>
      <c r="F129" s="321"/>
      <c r="G129" s="321"/>
      <c r="H129" s="321"/>
      <c r="I129" s="321"/>
      <c r="J129" s="270" t="s">
        <v>598</v>
      </c>
      <c r="K129" s="270" t="s">
        <v>574</v>
      </c>
      <c r="L129" s="270" t="s">
        <v>599</v>
      </c>
      <c r="M129" s="264">
        <v>1</v>
      </c>
      <c r="N129" s="321"/>
      <c r="O129" s="439"/>
      <c r="P129" s="321"/>
      <c r="Q129" s="321"/>
      <c r="R129" s="321"/>
      <c r="S129" s="321"/>
      <c r="T129" s="438"/>
      <c r="U129" s="438"/>
      <c r="V129" s="443"/>
      <c r="W129" s="408"/>
      <c r="X129" s="408"/>
      <c r="Y129" s="408"/>
      <c r="Z129" s="408"/>
      <c r="AA129" s="408"/>
      <c r="AB129" s="438"/>
      <c r="AC129" s="408"/>
      <c r="AD129" s="408"/>
      <c r="AE129" s="443"/>
      <c r="AF129" s="321"/>
      <c r="AG129" s="321"/>
      <c r="AH129" s="448"/>
      <c r="AI129" s="448"/>
      <c r="AJ129" s="265"/>
    </row>
    <row r="130" spans="1:36" ht="57.5" x14ac:dyDescent="0.35">
      <c r="A130" s="9"/>
      <c r="B130" s="322"/>
      <c r="C130" s="322"/>
      <c r="D130" s="322"/>
      <c r="E130" s="322"/>
      <c r="F130" s="322"/>
      <c r="G130" s="322"/>
      <c r="H130" s="322"/>
      <c r="I130" s="322"/>
      <c r="J130" s="270" t="s">
        <v>700</v>
      </c>
      <c r="K130" s="270" t="s">
        <v>671</v>
      </c>
      <c r="L130" s="270" t="s">
        <v>593</v>
      </c>
      <c r="M130" s="264">
        <v>40000</v>
      </c>
      <c r="N130" s="322"/>
      <c r="O130" s="439"/>
      <c r="P130" s="322"/>
      <c r="Q130" s="322"/>
      <c r="R130" s="322"/>
      <c r="S130" s="322"/>
      <c r="T130" s="438"/>
      <c r="U130" s="438"/>
      <c r="V130" s="441"/>
      <c r="W130" s="409"/>
      <c r="X130" s="409"/>
      <c r="Y130" s="409"/>
      <c r="Z130" s="409"/>
      <c r="AA130" s="409"/>
      <c r="AB130" s="442"/>
      <c r="AC130" s="409"/>
      <c r="AD130" s="409"/>
      <c r="AE130" s="441"/>
      <c r="AF130" s="322"/>
      <c r="AG130" s="322"/>
      <c r="AH130" s="437"/>
      <c r="AI130" s="437"/>
      <c r="AJ130" s="266"/>
    </row>
    <row r="131" spans="1:36" ht="115" x14ac:dyDescent="0.35">
      <c r="A131" s="1"/>
      <c r="B131" s="320" t="s">
        <v>743</v>
      </c>
      <c r="C131" s="320" t="s">
        <v>744</v>
      </c>
      <c r="D131" s="320" t="s">
        <v>783</v>
      </c>
      <c r="E131" s="320" t="s">
        <v>564</v>
      </c>
      <c r="F131" s="320" t="s">
        <v>745</v>
      </c>
      <c r="G131" s="321" t="s">
        <v>647</v>
      </c>
      <c r="H131" s="321" t="s">
        <v>89</v>
      </c>
      <c r="I131" s="321" t="s">
        <v>89</v>
      </c>
      <c r="J131" s="264" t="s">
        <v>668</v>
      </c>
      <c r="K131" s="264" t="s">
        <v>589</v>
      </c>
      <c r="L131" s="264" t="s">
        <v>590</v>
      </c>
      <c r="M131" s="264">
        <v>3</v>
      </c>
      <c r="N131" s="320" t="s">
        <v>93</v>
      </c>
      <c r="O131" s="439" t="s">
        <v>133</v>
      </c>
      <c r="P131" s="320" t="s">
        <v>570</v>
      </c>
      <c r="Q131" s="320" t="s">
        <v>96</v>
      </c>
      <c r="R131" s="320" t="s">
        <v>338</v>
      </c>
      <c r="S131" s="320" t="s">
        <v>237</v>
      </c>
      <c r="T131" s="438">
        <v>1693750</v>
      </c>
      <c r="U131" s="438">
        <f>T131</f>
        <v>1693750</v>
      </c>
      <c r="V131" s="440">
        <f>T131</f>
        <v>1693750</v>
      </c>
      <c r="W131" s="407" t="s">
        <v>238</v>
      </c>
      <c r="X131" s="407" t="s">
        <v>238</v>
      </c>
      <c r="Y131" s="407" t="s">
        <v>238</v>
      </c>
      <c r="Z131" s="407" t="s">
        <v>238</v>
      </c>
      <c r="AA131" s="407" t="s">
        <v>238</v>
      </c>
      <c r="AB131" s="438">
        <v>298897.06</v>
      </c>
      <c r="AC131" s="407" t="s">
        <v>100</v>
      </c>
      <c r="AD131" s="407" t="s">
        <v>238</v>
      </c>
      <c r="AE131" s="440">
        <f>T131</f>
        <v>1693750</v>
      </c>
      <c r="AF131" s="320" t="s">
        <v>238</v>
      </c>
      <c r="AG131" s="320" t="s">
        <v>238</v>
      </c>
      <c r="AH131" s="436" t="s">
        <v>723</v>
      </c>
      <c r="AI131" s="436" t="s">
        <v>724</v>
      </c>
      <c r="AJ131" s="265"/>
    </row>
    <row r="132" spans="1:36" ht="48" customHeight="1" x14ac:dyDescent="0.35">
      <c r="A132" s="1"/>
      <c r="B132" s="321"/>
      <c r="C132" s="321"/>
      <c r="D132" s="321"/>
      <c r="E132" s="321"/>
      <c r="F132" s="321"/>
      <c r="G132" s="321"/>
      <c r="H132" s="321"/>
      <c r="I132" s="321"/>
      <c r="J132" s="270" t="s">
        <v>598</v>
      </c>
      <c r="K132" s="270" t="s">
        <v>574</v>
      </c>
      <c r="L132" s="270" t="s">
        <v>599</v>
      </c>
      <c r="M132" s="264">
        <v>1</v>
      </c>
      <c r="N132" s="321"/>
      <c r="O132" s="439"/>
      <c r="P132" s="321"/>
      <c r="Q132" s="321"/>
      <c r="R132" s="321"/>
      <c r="S132" s="321"/>
      <c r="T132" s="438"/>
      <c r="U132" s="438"/>
      <c r="V132" s="443"/>
      <c r="W132" s="408"/>
      <c r="X132" s="408"/>
      <c r="Y132" s="408"/>
      <c r="Z132" s="408"/>
      <c r="AA132" s="408"/>
      <c r="AB132" s="438"/>
      <c r="AC132" s="408"/>
      <c r="AD132" s="408"/>
      <c r="AE132" s="443"/>
      <c r="AF132" s="321"/>
      <c r="AG132" s="321"/>
      <c r="AH132" s="448"/>
      <c r="AI132" s="448"/>
      <c r="AJ132" s="265"/>
    </row>
    <row r="133" spans="1:36" ht="57.5" x14ac:dyDescent="0.35">
      <c r="A133" s="9"/>
      <c r="B133" s="322"/>
      <c r="C133" s="322"/>
      <c r="D133" s="322"/>
      <c r="E133" s="322"/>
      <c r="F133" s="322"/>
      <c r="G133" s="322"/>
      <c r="H133" s="322"/>
      <c r="I133" s="322"/>
      <c r="J133" s="270" t="s">
        <v>700</v>
      </c>
      <c r="K133" s="270" t="s">
        <v>671</v>
      </c>
      <c r="L133" s="270" t="s">
        <v>593</v>
      </c>
      <c r="M133" s="264">
        <v>30000</v>
      </c>
      <c r="N133" s="322"/>
      <c r="O133" s="439"/>
      <c r="P133" s="322"/>
      <c r="Q133" s="322"/>
      <c r="R133" s="322"/>
      <c r="S133" s="322"/>
      <c r="T133" s="438"/>
      <c r="U133" s="438"/>
      <c r="V133" s="441"/>
      <c r="W133" s="409"/>
      <c r="X133" s="409"/>
      <c r="Y133" s="409"/>
      <c r="Z133" s="409"/>
      <c r="AA133" s="409"/>
      <c r="AB133" s="442"/>
      <c r="AC133" s="409"/>
      <c r="AD133" s="409"/>
      <c r="AE133" s="441"/>
      <c r="AF133" s="322"/>
      <c r="AG133" s="322"/>
      <c r="AH133" s="437"/>
      <c r="AI133" s="437"/>
      <c r="AJ133" s="266"/>
    </row>
    <row r="134" spans="1:36" ht="115" x14ac:dyDescent="0.35">
      <c r="A134" s="1"/>
      <c r="B134" s="320" t="s">
        <v>746</v>
      </c>
      <c r="C134" s="320" t="s">
        <v>747</v>
      </c>
      <c r="D134" s="320" t="s">
        <v>783</v>
      </c>
      <c r="E134" s="320" t="s">
        <v>564</v>
      </c>
      <c r="F134" s="320" t="s">
        <v>748</v>
      </c>
      <c r="G134" s="321" t="s">
        <v>647</v>
      </c>
      <c r="H134" s="321" t="s">
        <v>89</v>
      </c>
      <c r="I134" s="321" t="s">
        <v>89</v>
      </c>
      <c r="J134" s="264" t="s">
        <v>668</v>
      </c>
      <c r="K134" s="264" t="s">
        <v>589</v>
      </c>
      <c r="L134" s="264" t="s">
        <v>590</v>
      </c>
      <c r="M134" s="264">
        <v>2.4</v>
      </c>
      <c r="N134" s="320" t="s">
        <v>93</v>
      </c>
      <c r="O134" s="439" t="s">
        <v>128</v>
      </c>
      <c r="P134" s="320" t="s">
        <v>570</v>
      </c>
      <c r="Q134" s="320" t="s">
        <v>96</v>
      </c>
      <c r="R134" s="320" t="s">
        <v>338</v>
      </c>
      <c r="S134" s="320" t="s">
        <v>237</v>
      </c>
      <c r="T134" s="438">
        <v>391000</v>
      </c>
      <c r="U134" s="438">
        <f>T134</f>
        <v>391000</v>
      </c>
      <c r="V134" s="440">
        <f>T134</f>
        <v>391000</v>
      </c>
      <c r="W134" s="407" t="s">
        <v>238</v>
      </c>
      <c r="X134" s="407" t="s">
        <v>238</v>
      </c>
      <c r="Y134" s="407" t="s">
        <v>238</v>
      </c>
      <c r="Z134" s="407" t="s">
        <v>238</v>
      </c>
      <c r="AA134" s="407" t="s">
        <v>238</v>
      </c>
      <c r="AB134" s="438">
        <v>69000</v>
      </c>
      <c r="AC134" s="407" t="s">
        <v>100</v>
      </c>
      <c r="AD134" s="407" t="s">
        <v>238</v>
      </c>
      <c r="AE134" s="440">
        <f>T134</f>
        <v>391000</v>
      </c>
      <c r="AF134" s="320" t="s">
        <v>238</v>
      </c>
      <c r="AG134" s="320" t="s">
        <v>238</v>
      </c>
      <c r="AH134" s="436" t="s">
        <v>395</v>
      </c>
      <c r="AI134" s="436" t="s">
        <v>557</v>
      </c>
      <c r="AJ134" s="265"/>
    </row>
    <row r="135" spans="1:36" ht="48" customHeight="1" x14ac:dyDescent="0.35">
      <c r="A135" s="1"/>
      <c r="B135" s="321"/>
      <c r="C135" s="321"/>
      <c r="D135" s="321"/>
      <c r="E135" s="321"/>
      <c r="F135" s="321"/>
      <c r="G135" s="321"/>
      <c r="H135" s="321"/>
      <c r="I135" s="321"/>
      <c r="J135" s="270" t="s">
        <v>598</v>
      </c>
      <c r="K135" s="270" t="s">
        <v>574</v>
      </c>
      <c r="L135" s="270" t="s">
        <v>599</v>
      </c>
      <c r="M135" s="264">
        <v>1</v>
      </c>
      <c r="N135" s="321"/>
      <c r="O135" s="439"/>
      <c r="P135" s="321"/>
      <c r="Q135" s="321"/>
      <c r="R135" s="321"/>
      <c r="S135" s="321"/>
      <c r="T135" s="438"/>
      <c r="U135" s="438"/>
      <c r="V135" s="443"/>
      <c r="W135" s="408"/>
      <c r="X135" s="408"/>
      <c r="Y135" s="408"/>
      <c r="Z135" s="408"/>
      <c r="AA135" s="408"/>
      <c r="AB135" s="438"/>
      <c r="AC135" s="408"/>
      <c r="AD135" s="408"/>
      <c r="AE135" s="443"/>
      <c r="AF135" s="321"/>
      <c r="AG135" s="321"/>
      <c r="AH135" s="448"/>
      <c r="AI135" s="448"/>
      <c r="AJ135" s="265"/>
    </row>
    <row r="136" spans="1:36" ht="57.5" x14ac:dyDescent="0.35">
      <c r="A136" s="9"/>
      <c r="B136" s="322"/>
      <c r="C136" s="322"/>
      <c r="D136" s="322"/>
      <c r="E136" s="322"/>
      <c r="F136" s="322"/>
      <c r="G136" s="322"/>
      <c r="H136" s="322"/>
      <c r="I136" s="322"/>
      <c r="J136" s="270" t="s">
        <v>700</v>
      </c>
      <c r="K136" s="270" t="s">
        <v>671</v>
      </c>
      <c r="L136" s="270" t="s">
        <v>593</v>
      </c>
      <c r="M136" s="264">
        <v>24000</v>
      </c>
      <c r="N136" s="322"/>
      <c r="O136" s="439"/>
      <c r="P136" s="322"/>
      <c r="Q136" s="322"/>
      <c r="R136" s="322"/>
      <c r="S136" s="322"/>
      <c r="T136" s="438"/>
      <c r="U136" s="438"/>
      <c r="V136" s="441"/>
      <c r="W136" s="409"/>
      <c r="X136" s="409"/>
      <c r="Y136" s="409"/>
      <c r="Z136" s="409"/>
      <c r="AA136" s="409"/>
      <c r="AB136" s="442"/>
      <c r="AC136" s="409"/>
      <c r="AD136" s="409"/>
      <c r="AE136" s="441"/>
      <c r="AF136" s="322"/>
      <c r="AG136" s="322"/>
      <c r="AH136" s="437"/>
      <c r="AI136" s="437"/>
      <c r="AJ136" s="266"/>
    </row>
    <row r="137" spans="1:36" ht="115" x14ac:dyDescent="0.35">
      <c r="A137" s="1"/>
      <c r="B137" s="320" t="s">
        <v>749</v>
      </c>
      <c r="C137" s="320" t="s">
        <v>750</v>
      </c>
      <c r="D137" s="320" t="s">
        <v>783</v>
      </c>
      <c r="E137" s="320" t="s">
        <v>564</v>
      </c>
      <c r="F137" s="320" t="s">
        <v>751</v>
      </c>
      <c r="G137" s="321" t="s">
        <v>647</v>
      </c>
      <c r="H137" s="321" t="s">
        <v>89</v>
      </c>
      <c r="I137" s="321" t="s">
        <v>89</v>
      </c>
      <c r="J137" s="264" t="s">
        <v>668</v>
      </c>
      <c r="K137" s="264" t="s">
        <v>589</v>
      </c>
      <c r="L137" s="264" t="s">
        <v>590</v>
      </c>
      <c r="M137" s="264">
        <v>1.1000000000000001</v>
      </c>
      <c r="N137" s="320" t="s">
        <v>93</v>
      </c>
      <c r="O137" s="439" t="s">
        <v>128</v>
      </c>
      <c r="P137" s="320" t="s">
        <v>570</v>
      </c>
      <c r="Q137" s="320" t="s">
        <v>96</v>
      </c>
      <c r="R137" s="320" t="s">
        <v>338</v>
      </c>
      <c r="S137" s="320" t="s">
        <v>237</v>
      </c>
      <c r="T137" s="438">
        <v>463049.26</v>
      </c>
      <c r="U137" s="438">
        <f>T137</f>
        <v>463049.26</v>
      </c>
      <c r="V137" s="440">
        <f>T137</f>
        <v>463049.26</v>
      </c>
      <c r="W137" s="407" t="s">
        <v>238</v>
      </c>
      <c r="X137" s="407" t="s">
        <v>238</v>
      </c>
      <c r="Y137" s="407" t="s">
        <v>238</v>
      </c>
      <c r="Z137" s="407" t="s">
        <v>238</v>
      </c>
      <c r="AA137" s="407" t="s">
        <v>238</v>
      </c>
      <c r="AB137" s="438">
        <v>81714.58</v>
      </c>
      <c r="AC137" s="407" t="s">
        <v>100</v>
      </c>
      <c r="AD137" s="407" t="s">
        <v>238</v>
      </c>
      <c r="AE137" s="440">
        <f>T137</f>
        <v>463049.26</v>
      </c>
      <c r="AF137" s="320" t="s">
        <v>238</v>
      </c>
      <c r="AG137" s="320" t="s">
        <v>238</v>
      </c>
      <c r="AH137" s="436" t="s">
        <v>454</v>
      </c>
      <c r="AI137" s="436" t="s">
        <v>455</v>
      </c>
      <c r="AJ137" s="265"/>
    </row>
    <row r="138" spans="1:36" ht="48" customHeight="1" x14ac:dyDescent="0.35">
      <c r="A138" s="1"/>
      <c r="B138" s="321"/>
      <c r="C138" s="321"/>
      <c r="D138" s="321"/>
      <c r="E138" s="321"/>
      <c r="F138" s="321"/>
      <c r="G138" s="321"/>
      <c r="H138" s="321"/>
      <c r="I138" s="321"/>
      <c r="J138" s="270" t="s">
        <v>598</v>
      </c>
      <c r="K138" s="270" t="s">
        <v>574</v>
      </c>
      <c r="L138" s="270" t="s">
        <v>599</v>
      </c>
      <c r="M138" s="264">
        <v>1</v>
      </c>
      <c r="N138" s="321"/>
      <c r="O138" s="439"/>
      <c r="P138" s="321"/>
      <c r="Q138" s="321"/>
      <c r="R138" s="321"/>
      <c r="S138" s="321"/>
      <c r="T138" s="438"/>
      <c r="U138" s="438"/>
      <c r="V138" s="443"/>
      <c r="W138" s="408"/>
      <c r="X138" s="408"/>
      <c r="Y138" s="408"/>
      <c r="Z138" s="408"/>
      <c r="AA138" s="408"/>
      <c r="AB138" s="438"/>
      <c r="AC138" s="408"/>
      <c r="AD138" s="408"/>
      <c r="AE138" s="443"/>
      <c r="AF138" s="321"/>
      <c r="AG138" s="321"/>
      <c r="AH138" s="448"/>
      <c r="AI138" s="448"/>
      <c r="AJ138" s="265"/>
    </row>
    <row r="139" spans="1:36" ht="57.5" x14ac:dyDescent="0.35">
      <c r="A139" s="9"/>
      <c r="B139" s="322"/>
      <c r="C139" s="322"/>
      <c r="D139" s="322"/>
      <c r="E139" s="322"/>
      <c r="F139" s="322"/>
      <c r="G139" s="322"/>
      <c r="H139" s="322"/>
      <c r="I139" s="322"/>
      <c r="J139" s="270" t="s">
        <v>700</v>
      </c>
      <c r="K139" s="270" t="s">
        <v>671</v>
      </c>
      <c r="L139" s="270" t="s">
        <v>593</v>
      </c>
      <c r="M139" s="264">
        <v>11000</v>
      </c>
      <c r="N139" s="322"/>
      <c r="O139" s="439"/>
      <c r="P139" s="322"/>
      <c r="Q139" s="322"/>
      <c r="R139" s="322"/>
      <c r="S139" s="322"/>
      <c r="T139" s="438"/>
      <c r="U139" s="438"/>
      <c r="V139" s="441"/>
      <c r="W139" s="409"/>
      <c r="X139" s="409"/>
      <c r="Y139" s="409"/>
      <c r="Z139" s="409"/>
      <c r="AA139" s="409"/>
      <c r="AB139" s="442"/>
      <c r="AC139" s="409"/>
      <c r="AD139" s="409"/>
      <c r="AE139" s="441"/>
      <c r="AF139" s="322"/>
      <c r="AG139" s="322"/>
      <c r="AH139" s="437"/>
      <c r="AI139" s="437"/>
      <c r="AJ139" s="266"/>
    </row>
    <row r="140" spans="1:36" ht="115" x14ac:dyDescent="0.35">
      <c r="A140" s="1"/>
      <c r="B140" s="320" t="s">
        <v>752</v>
      </c>
      <c r="C140" s="320" t="s">
        <v>753</v>
      </c>
      <c r="D140" s="320" t="s">
        <v>783</v>
      </c>
      <c r="E140" s="320" t="s">
        <v>564</v>
      </c>
      <c r="F140" s="320" t="s">
        <v>754</v>
      </c>
      <c r="G140" s="321" t="s">
        <v>647</v>
      </c>
      <c r="H140" s="321" t="s">
        <v>89</v>
      </c>
      <c r="I140" s="321" t="s">
        <v>89</v>
      </c>
      <c r="J140" s="264" t="s">
        <v>668</v>
      </c>
      <c r="K140" s="264" t="s">
        <v>589</v>
      </c>
      <c r="L140" s="264" t="s">
        <v>590</v>
      </c>
      <c r="M140" s="264">
        <v>1.7</v>
      </c>
      <c r="N140" s="320" t="s">
        <v>93</v>
      </c>
      <c r="O140" s="439" t="s">
        <v>128</v>
      </c>
      <c r="P140" s="320" t="s">
        <v>570</v>
      </c>
      <c r="Q140" s="320" t="s">
        <v>96</v>
      </c>
      <c r="R140" s="320" t="s">
        <v>338</v>
      </c>
      <c r="S140" s="320" t="s">
        <v>237</v>
      </c>
      <c r="T140" s="438">
        <v>459000</v>
      </c>
      <c r="U140" s="438">
        <f>T140</f>
        <v>459000</v>
      </c>
      <c r="V140" s="440">
        <f>T140</f>
        <v>459000</v>
      </c>
      <c r="W140" s="407" t="s">
        <v>238</v>
      </c>
      <c r="X140" s="407" t="s">
        <v>238</v>
      </c>
      <c r="Y140" s="407" t="s">
        <v>238</v>
      </c>
      <c r="Z140" s="407" t="s">
        <v>238</v>
      </c>
      <c r="AA140" s="407" t="s">
        <v>238</v>
      </c>
      <c r="AB140" s="438">
        <v>81000</v>
      </c>
      <c r="AC140" s="407" t="s">
        <v>100</v>
      </c>
      <c r="AD140" s="407" t="s">
        <v>238</v>
      </c>
      <c r="AE140" s="440">
        <f>T140</f>
        <v>459000</v>
      </c>
      <c r="AF140" s="320" t="s">
        <v>238</v>
      </c>
      <c r="AG140" s="320" t="s">
        <v>238</v>
      </c>
      <c r="AH140" s="436" t="s">
        <v>623</v>
      </c>
      <c r="AI140" s="436" t="s">
        <v>624</v>
      </c>
      <c r="AJ140" s="265"/>
    </row>
    <row r="141" spans="1:36" ht="48" customHeight="1" x14ac:dyDescent="0.35">
      <c r="A141" s="1"/>
      <c r="B141" s="321"/>
      <c r="C141" s="321"/>
      <c r="D141" s="321"/>
      <c r="E141" s="321"/>
      <c r="F141" s="321"/>
      <c r="G141" s="321"/>
      <c r="H141" s="321"/>
      <c r="I141" s="321"/>
      <c r="J141" s="270" t="s">
        <v>598</v>
      </c>
      <c r="K141" s="270" t="s">
        <v>574</v>
      </c>
      <c r="L141" s="270" t="s">
        <v>599</v>
      </c>
      <c r="M141" s="264">
        <v>1</v>
      </c>
      <c r="N141" s="321"/>
      <c r="O141" s="439"/>
      <c r="P141" s="321"/>
      <c r="Q141" s="321"/>
      <c r="R141" s="321"/>
      <c r="S141" s="321"/>
      <c r="T141" s="438"/>
      <c r="U141" s="438"/>
      <c r="V141" s="443"/>
      <c r="W141" s="408"/>
      <c r="X141" s="408"/>
      <c r="Y141" s="408"/>
      <c r="Z141" s="408"/>
      <c r="AA141" s="408"/>
      <c r="AB141" s="438"/>
      <c r="AC141" s="408"/>
      <c r="AD141" s="408"/>
      <c r="AE141" s="443"/>
      <c r="AF141" s="321"/>
      <c r="AG141" s="321"/>
      <c r="AH141" s="448"/>
      <c r="AI141" s="448"/>
      <c r="AJ141" s="265"/>
    </row>
    <row r="142" spans="1:36" ht="57.5" x14ac:dyDescent="0.35">
      <c r="A142" s="9"/>
      <c r="B142" s="322"/>
      <c r="C142" s="322"/>
      <c r="D142" s="322"/>
      <c r="E142" s="322"/>
      <c r="F142" s="322"/>
      <c r="G142" s="322"/>
      <c r="H142" s="322"/>
      <c r="I142" s="322"/>
      <c r="J142" s="270" t="s">
        <v>700</v>
      </c>
      <c r="K142" s="270" t="s">
        <v>671</v>
      </c>
      <c r="L142" s="270" t="s">
        <v>593</v>
      </c>
      <c r="M142" s="264">
        <v>17000</v>
      </c>
      <c r="N142" s="322"/>
      <c r="O142" s="439"/>
      <c r="P142" s="322"/>
      <c r="Q142" s="322"/>
      <c r="R142" s="322"/>
      <c r="S142" s="322"/>
      <c r="T142" s="438"/>
      <c r="U142" s="438"/>
      <c r="V142" s="441"/>
      <c r="W142" s="409"/>
      <c r="X142" s="409"/>
      <c r="Y142" s="409"/>
      <c r="Z142" s="409"/>
      <c r="AA142" s="409"/>
      <c r="AB142" s="442"/>
      <c r="AC142" s="409"/>
      <c r="AD142" s="409"/>
      <c r="AE142" s="441"/>
      <c r="AF142" s="322"/>
      <c r="AG142" s="322"/>
      <c r="AH142" s="437"/>
      <c r="AI142" s="437"/>
      <c r="AJ142" s="266"/>
    </row>
    <row r="143" spans="1:36" ht="69" x14ac:dyDescent="0.35">
      <c r="A143" s="1"/>
      <c r="B143" s="320" t="s">
        <v>755</v>
      </c>
      <c r="C143" s="320" t="s">
        <v>756</v>
      </c>
      <c r="D143" s="320" t="s">
        <v>780</v>
      </c>
      <c r="E143" s="320" t="s">
        <v>585</v>
      </c>
      <c r="F143" s="320" t="s">
        <v>757</v>
      </c>
      <c r="G143" s="321" t="s">
        <v>647</v>
      </c>
      <c r="H143" s="321" t="s">
        <v>89</v>
      </c>
      <c r="I143" s="321" t="s">
        <v>89</v>
      </c>
      <c r="J143" s="264" t="s">
        <v>652</v>
      </c>
      <c r="K143" s="264" t="s">
        <v>616</v>
      </c>
      <c r="L143" s="264" t="s">
        <v>635</v>
      </c>
      <c r="M143" s="264" t="s">
        <v>758</v>
      </c>
      <c r="N143" s="320" t="s">
        <v>93</v>
      </c>
      <c r="O143" s="439" t="s">
        <v>759</v>
      </c>
      <c r="P143" s="320" t="s">
        <v>570</v>
      </c>
      <c r="Q143" s="320" t="s">
        <v>96</v>
      </c>
      <c r="R143" s="320" t="s">
        <v>338</v>
      </c>
      <c r="S143" s="320" t="s">
        <v>237</v>
      </c>
      <c r="T143" s="438">
        <v>340000</v>
      </c>
      <c r="U143" s="438">
        <f>T143</f>
        <v>340000</v>
      </c>
      <c r="V143" s="440">
        <f>T143</f>
        <v>340000</v>
      </c>
      <c r="W143" s="407" t="s">
        <v>238</v>
      </c>
      <c r="X143" s="407" t="s">
        <v>238</v>
      </c>
      <c r="Y143" s="407" t="s">
        <v>238</v>
      </c>
      <c r="Z143" s="407" t="s">
        <v>238</v>
      </c>
      <c r="AA143" s="407" t="s">
        <v>238</v>
      </c>
      <c r="AB143" s="438">
        <v>60000</v>
      </c>
      <c r="AC143" s="407" t="s">
        <v>100</v>
      </c>
      <c r="AD143" s="407" t="s">
        <v>238</v>
      </c>
      <c r="AE143" s="440">
        <f>T143</f>
        <v>340000</v>
      </c>
      <c r="AF143" s="320" t="s">
        <v>238</v>
      </c>
      <c r="AG143" s="320" t="s">
        <v>238</v>
      </c>
      <c r="AH143" s="436" t="s">
        <v>241</v>
      </c>
      <c r="AI143" s="436" t="s">
        <v>273</v>
      </c>
      <c r="AJ143" s="265"/>
    </row>
    <row r="144" spans="1:36" ht="48" customHeight="1" x14ac:dyDescent="0.35">
      <c r="A144" s="1"/>
      <c r="B144" s="321"/>
      <c r="C144" s="321"/>
      <c r="D144" s="321"/>
      <c r="E144" s="321"/>
      <c r="F144" s="321"/>
      <c r="G144" s="321"/>
      <c r="H144" s="321"/>
      <c r="I144" s="321"/>
      <c r="J144" s="320" t="s">
        <v>598</v>
      </c>
      <c r="K144" s="320" t="s">
        <v>574</v>
      </c>
      <c r="L144" s="320" t="s">
        <v>599</v>
      </c>
      <c r="M144" s="320">
        <v>1</v>
      </c>
      <c r="N144" s="321"/>
      <c r="O144" s="439"/>
      <c r="P144" s="321"/>
      <c r="Q144" s="321"/>
      <c r="R144" s="321"/>
      <c r="S144" s="321"/>
      <c r="T144" s="438"/>
      <c r="U144" s="438"/>
      <c r="V144" s="443"/>
      <c r="W144" s="408"/>
      <c r="X144" s="408"/>
      <c r="Y144" s="408"/>
      <c r="Z144" s="408"/>
      <c r="AA144" s="408"/>
      <c r="AB144" s="438"/>
      <c r="AC144" s="408"/>
      <c r="AD144" s="408"/>
      <c r="AE144" s="443"/>
      <c r="AF144" s="321"/>
      <c r="AG144" s="321"/>
      <c r="AH144" s="448"/>
      <c r="AI144" s="448"/>
      <c r="AJ144" s="265"/>
    </row>
    <row r="145" spans="1:36" ht="60" customHeight="1" x14ac:dyDescent="0.35">
      <c r="A145" s="9"/>
      <c r="B145" s="322"/>
      <c r="C145" s="322"/>
      <c r="D145" s="322"/>
      <c r="E145" s="322"/>
      <c r="F145" s="322"/>
      <c r="G145" s="322"/>
      <c r="H145" s="322"/>
      <c r="I145" s="322"/>
      <c r="J145" s="322"/>
      <c r="K145" s="322"/>
      <c r="L145" s="322" t="s">
        <v>593</v>
      </c>
      <c r="M145" s="322"/>
      <c r="N145" s="322"/>
      <c r="O145" s="439"/>
      <c r="P145" s="322"/>
      <c r="Q145" s="322"/>
      <c r="R145" s="322"/>
      <c r="S145" s="322"/>
      <c r="T145" s="438"/>
      <c r="U145" s="438"/>
      <c r="V145" s="441"/>
      <c r="W145" s="409"/>
      <c r="X145" s="409"/>
      <c r="Y145" s="409"/>
      <c r="Z145" s="409"/>
      <c r="AA145" s="409"/>
      <c r="AB145" s="442"/>
      <c r="AC145" s="409"/>
      <c r="AD145" s="409"/>
      <c r="AE145" s="441"/>
      <c r="AF145" s="322"/>
      <c r="AG145" s="322"/>
      <c r="AH145" s="437"/>
      <c r="AI145" s="437"/>
      <c r="AJ145" s="266"/>
    </row>
    <row r="146" spans="1:36" ht="115" x14ac:dyDescent="0.35">
      <c r="A146" s="1"/>
      <c r="B146" s="320" t="s">
        <v>785</v>
      </c>
      <c r="C146" s="320" t="s">
        <v>786</v>
      </c>
      <c r="D146" s="271" t="s">
        <v>783</v>
      </c>
      <c r="E146" s="255" t="s">
        <v>564</v>
      </c>
      <c r="F146" s="264" t="s">
        <v>787</v>
      </c>
      <c r="G146" s="320" t="s">
        <v>647</v>
      </c>
      <c r="H146" s="320" t="s">
        <v>89</v>
      </c>
      <c r="I146" s="320" t="s">
        <v>89</v>
      </c>
      <c r="J146" s="264" t="s">
        <v>668</v>
      </c>
      <c r="K146" s="264" t="s">
        <v>589</v>
      </c>
      <c r="L146" s="264" t="s">
        <v>590</v>
      </c>
      <c r="M146" s="264">
        <v>0.6</v>
      </c>
      <c r="N146" s="320" t="s">
        <v>93</v>
      </c>
      <c r="O146" s="320" t="s">
        <v>128</v>
      </c>
      <c r="P146" s="320" t="s">
        <v>570</v>
      </c>
      <c r="Q146" s="320" t="s">
        <v>96</v>
      </c>
      <c r="R146" s="320" t="s">
        <v>338</v>
      </c>
      <c r="S146" s="320" t="s">
        <v>237</v>
      </c>
      <c r="T146" s="407">
        <f>U146+U147</f>
        <v>731000</v>
      </c>
      <c r="U146" s="256">
        <v>136000</v>
      </c>
      <c r="V146" s="267">
        <f>U146</f>
        <v>136000</v>
      </c>
      <c r="W146" s="320" t="s">
        <v>238</v>
      </c>
      <c r="X146" s="320" t="s">
        <v>238</v>
      </c>
      <c r="Y146" s="320" t="s">
        <v>238</v>
      </c>
      <c r="Z146" s="320" t="s">
        <v>238</v>
      </c>
      <c r="AA146" s="320" t="s">
        <v>238</v>
      </c>
      <c r="AB146" s="256">
        <v>24000</v>
      </c>
      <c r="AC146" s="320" t="s">
        <v>100</v>
      </c>
      <c r="AD146" s="320" t="s">
        <v>238</v>
      </c>
      <c r="AE146" s="267">
        <f>U146</f>
        <v>136000</v>
      </c>
      <c r="AF146" s="320" t="s">
        <v>238</v>
      </c>
      <c r="AG146" s="320" t="s">
        <v>238</v>
      </c>
      <c r="AH146" s="320" t="s">
        <v>458</v>
      </c>
      <c r="AI146" s="320" t="s">
        <v>459</v>
      </c>
      <c r="AJ146" s="320"/>
    </row>
    <row r="147" spans="1:36" ht="57.5" x14ac:dyDescent="0.35">
      <c r="A147" s="1"/>
      <c r="B147" s="321"/>
      <c r="C147" s="321"/>
      <c r="D147" s="439" t="s">
        <v>780</v>
      </c>
      <c r="E147" s="320" t="s">
        <v>585</v>
      </c>
      <c r="F147" s="320" t="s">
        <v>788</v>
      </c>
      <c r="G147" s="321"/>
      <c r="H147" s="321"/>
      <c r="I147" s="321"/>
      <c r="J147" s="264" t="s">
        <v>789</v>
      </c>
      <c r="K147" s="272" t="s">
        <v>616</v>
      </c>
      <c r="L147" s="264" t="s">
        <v>635</v>
      </c>
      <c r="M147" s="273">
        <v>11400</v>
      </c>
      <c r="N147" s="321"/>
      <c r="O147" s="321"/>
      <c r="P147" s="321"/>
      <c r="Q147" s="321"/>
      <c r="R147" s="321"/>
      <c r="S147" s="321"/>
      <c r="T147" s="321"/>
      <c r="U147" s="438">
        <v>595000</v>
      </c>
      <c r="V147" s="440">
        <v>595000</v>
      </c>
      <c r="W147" s="321"/>
      <c r="X147" s="321"/>
      <c r="Y147" s="321"/>
      <c r="Z147" s="321"/>
      <c r="AA147" s="321"/>
      <c r="AB147" s="438">
        <v>105000</v>
      </c>
      <c r="AC147" s="321"/>
      <c r="AD147" s="321"/>
      <c r="AE147" s="440">
        <v>595000</v>
      </c>
      <c r="AF147" s="321"/>
      <c r="AG147" s="321"/>
      <c r="AH147" s="321"/>
      <c r="AI147" s="321"/>
      <c r="AJ147" s="321"/>
    </row>
    <row r="148" spans="1:36" ht="46" x14ac:dyDescent="0.35">
      <c r="A148" s="1"/>
      <c r="B148" s="321"/>
      <c r="C148" s="321"/>
      <c r="D148" s="439"/>
      <c r="E148" s="321"/>
      <c r="F148" s="321"/>
      <c r="G148" s="321"/>
      <c r="H148" s="321"/>
      <c r="I148" s="321"/>
      <c r="J148" s="270" t="s">
        <v>573</v>
      </c>
      <c r="K148" s="270" t="s">
        <v>574</v>
      </c>
      <c r="L148" s="270" t="s">
        <v>575</v>
      </c>
      <c r="M148" s="264">
        <v>1</v>
      </c>
      <c r="N148" s="321"/>
      <c r="O148" s="321"/>
      <c r="P148" s="321"/>
      <c r="Q148" s="321"/>
      <c r="R148" s="321"/>
      <c r="S148" s="321"/>
      <c r="T148" s="321"/>
      <c r="U148" s="438"/>
      <c r="V148" s="443"/>
      <c r="W148" s="321"/>
      <c r="X148" s="321"/>
      <c r="Y148" s="321"/>
      <c r="Z148" s="321"/>
      <c r="AA148" s="321"/>
      <c r="AB148" s="438"/>
      <c r="AC148" s="321"/>
      <c r="AD148" s="321"/>
      <c r="AE148" s="443"/>
      <c r="AF148" s="321"/>
      <c r="AG148" s="321"/>
      <c r="AH148" s="321"/>
      <c r="AI148" s="321"/>
      <c r="AJ148" s="321"/>
    </row>
    <row r="149" spans="1:36" ht="149.5" x14ac:dyDescent="0.35">
      <c r="A149" s="9"/>
      <c r="B149" s="322"/>
      <c r="C149" s="322"/>
      <c r="D149" s="439"/>
      <c r="E149" s="322"/>
      <c r="F149" s="322"/>
      <c r="G149" s="322"/>
      <c r="H149" s="322"/>
      <c r="I149" s="322"/>
      <c r="J149" s="270" t="s">
        <v>713</v>
      </c>
      <c r="K149" s="270" t="s">
        <v>725</v>
      </c>
      <c r="L149" s="270" t="s">
        <v>593</v>
      </c>
      <c r="M149" s="264">
        <v>150</v>
      </c>
      <c r="N149" s="322"/>
      <c r="O149" s="322"/>
      <c r="P149" s="322"/>
      <c r="Q149" s="322"/>
      <c r="R149" s="322"/>
      <c r="S149" s="322"/>
      <c r="T149" s="322"/>
      <c r="U149" s="438"/>
      <c r="V149" s="441"/>
      <c r="W149" s="322"/>
      <c r="X149" s="322"/>
      <c r="Y149" s="322"/>
      <c r="Z149" s="322"/>
      <c r="AA149" s="322"/>
      <c r="AB149" s="442"/>
      <c r="AC149" s="322"/>
      <c r="AD149" s="322"/>
      <c r="AE149" s="441"/>
      <c r="AF149" s="322"/>
      <c r="AG149" s="322"/>
      <c r="AH149" s="322"/>
      <c r="AI149" s="322"/>
      <c r="AJ149" s="322"/>
    </row>
    <row r="150" spans="1:36" ht="92" x14ac:dyDescent="0.35">
      <c r="A150" s="9"/>
      <c r="B150" s="439" t="s">
        <v>790</v>
      </c>
      <c r="C150" s="439" t="s">
        <v>791</v>
      </c>
      <c r="D150" s="320" t="s">
        <v>783</v>
      </c>
      <c r="E150" s="320" t="s">
        <v>564</v>
      </c>
      <c r="F150" s="439" t="s">
        <v>792</v>
      </c>
      <c r="G150" s="439" t="s">
        <v>647</v>
      </c>
      <c r="H150" s="439" t="s">
        <v>89</v>
      </c>
      <c r="I150" s="439" t="s">
        <v>89</v>
      </c>
      <c r="J150" s="270" t="s">
        <v>793</v>
      </c>
      <c r="K150" s="270" t="s">
        <v>589</v>
      </c>
      <c r="L150" s="264" t="s">
        <v>590</v>
      </c>
      <c r="M150" s="264">
        <v>3.2</v>
      </c>
      <c r="N150" s="439" t="s">
        <v>93</v>
      </c>
      <c r="O150" s="439" t="s">
        <v>113</v>
      </c>
      <c r="P150" s="439" t="s">
        <v>570</v>
      </c>
      <c r="Q150" s="439" t="s">
        <v>96</v>
      </c>
      <c r="R150" s="439" t="s">
        <v>338</v>
      </c>
      <c r="S150" s="439" t="s">
        <v>237</v>
      </c>
      <c r="T150" s="438">
        <f>SUM(U150+U152+U155)</f>
        <v>1110950</v>
      </c>
      <c r="U150" s="438">
        <v>425000</v>
      </c>
      <c r="V150" s="438">
        <f>SUM(U150)</f>
        <v>425000</v>
      </c>
      <c r="W150" s="439" t="s">
        <v>238</v>
      </c>
      <c r="X150" s="439" t="s">
        <v>238</v>
      </c>
      <c r="Y150" s="439" t="s">
        <v>238</v>
      </c>
      <c r="Z150" s="439" t="s">
        <v>238</v>
      </c>
      <c r="AA150" s="439" t="s">
        <v>238</v>
      </c>
      <c r="AB150" s="442">
        <v>75000</v>
      </c>
      <c r="AC150" s="439" t="s">
        <v>100</v>
      </c>
      <c r="AD150" s="439" t="s">
        <v>238</v>
      </c>
      <c r="AE150" s="442">
        <f>SUM(U150)</f>
        <v>425000</v>
      </c>
      <c r="AF150" s="442" t="s">
        <v>238</v>
      </c>
      <c r="AG150" s="439" t="s">
        <v>238</v>
      </c>
      <c r="AH150" s="455">
        <v>45901</v>
      </c>
      <c r="AI150" s="444" t="s">
        <v>455</v>
      </c>
      <c r="AJ150" s="439"/>
    </row>
    <row r="151" spans="1:36" ht="46" x14ac:dyDescent="0.35">
      <c r="A151" s="9"/>
      <c r="B151" s="439"/>
      <c r="C151" s="439"/>
      <c r="D151" s="321"/>
      <c r="E151" s="321"/>
      <c r="F151" s="439"/>
      <c r="G151" s="439"/>
      <c r="H151" s="439"/>
      <c r="I151" s="439"/>
      <c r="J151" s="270" t="s">
        <v>573</v>
      </c>
      <c r="K151" s="270" t="s">
        <v>574</v>
      </c>
      <c r="L151" s="270" t="s">
        <v>575</v>
      </c>
      <c r="M151" s="264">
        <v>1</v>
      </c>
      <c r="N151" s="439"/>
      <c r="O151" s="439"/>
      <c r="P151" s="439"/>
      <c r="Q151" s="439"/>
      <c r="R151" s="439"/>
      <c r="S151" s="439"/>
      <c r="T151" s="439"/>
      <c r="U151" s="438"/>
      <c r="V151" s="438"/>
      <c r="W151" s="439"/>
      <c r="X151" s="439"/>
      <c r="Y151" s="439"/>
      <c r="Z151" s="439"/>
      <c r="AA151" s="439"/>
      <c r="AB151" s="442"/>
      <c r="AC151" s="439"/>
      <c r="AD151" s="439"/>
      <c r="AE151" s="442"/>
      <c r="AF151" s="442"/>
      <c r="AG151" s="439"/>
      <c r="AH151" s="455"/>
      <c r="AI151" s="444"/>
      <c r="AJ151" s="439"/>
    </row>
    <row r="152" spans="1:36" ht="115" x14ac:dyDescent="0.35">
      <c r="A152" s="9"/>
      <c r="B152" s="439"/>
      <c r="C152" s="439"/>
      <c r="D152" s="321"/>
      <c r="E152" s="321"/>
      <c r="F152" s="439" t="s">
        <v>794</v>
      </c>
      <c r="G152" s="439"/>
      <c r="H152" s="439"/>
      <c r="I152" s="439"/>
      <c r="J152" s="264" t="s">
        <v>668</v>
      </c>
      <c r="K152" s="264" t="s">
        <v>589</v>
      </c>
      <c r="L152" s="264" t="s">
        <v>590</v>
      </c>
      <c r="M152" s="268">
        <v>0.85</v>
      </c>
      <c r="N152" s="439"/>
      <c r="O152" s="439"/>
      <c r="P152" s="439"/>
      <c r="Q152" s="439"/>
      <c r="R152" s="439"/>
      <c r="S152" s="439"/>
      <c r="T152" s="439"/>
      <c r="U152" s="438">
        <v>425000</v>
      </c>
      <c r="V152" s="438">
        <f>SUM(U152)</f>
        <v>425000</v>
      </c>
      <c r="W152" s="439"/>
      <c r="X152" s="439"/>
      <c r="Y152" s="439"/>
      <c r="Z152" s="439"/>
      <c r="AA152" s="439"/>
      <c r="AB152" s="442">
        <v>75000</v>
      </c>
      <c r="AC152" s="439"/>
      <c r="AD152" s="439"/>
      <c r="AE152" s="442">
        <f>SUM(U152)</f>
        <v>425000</v>
      </c>
      <c r="AF152" s="442"/>
      <c r="AG152" s="439"/>
      <c r="AH152" s="455"/>
      <c r="AI152" s="444"/>
      <c r="AJ152" s="439"/>
    </row>
    <row r="153" spans="1:36" ht="46" x14ac:dyDescent="0.35">
      <c r="A153" s="9"/>
      <c r="B153" s="439"/>
      <c r="C153" s="439"/>
      <c r="D153" s="321"/>
      <c r="E153" s="321"/>
      <c r="F153" s="439"/>
      <c r="G153" s="439"/>
      <c r="H153" s="439"/>
      <c r="I153" s="439"/>
      <c r="J153" s="270" t="s">
        <v>573</v>
      </c>
      <c r="K153" s="270" t="s">
        <v>574</v>
      </c>
      <c r="L153" s="270" t="s">
        <v>575</v>
      </c>
      <c r="M153" s="264">
        <v>1</v>
      </c>
      <c r="N153" s="439"/>
      <c r="O153" s="439"/>
      <c r="P153" s="439"/>
      <c r="Q153" s="439"/>
      <c r="R153" s="439"/>
      <c r="S153" s="439"/>
      <c r="T153" s="439"/>
      <c r="U153" s="438"/>
      <c r="V153" s="438"/>
      <c r="W153" s="439"/>
      <c r="X153" s="439"/>
      <c r="Y153" s="439"/>
      <c r="Z153" s="439"/>
      <c r="AA153" s="439"/>
      <c r="AB153" s="442"/>
      <c r="AC153" s="439"/>
      <c r="AD153" s="439"/>
      <c r="AE153" s="442"/>
      <c r="AF153" s="442"/>
      <c r="AG153" s="439"/>
      <c r="AH153" s="455"/>
      <c r="AI153" s="444"/>
      <c r="AJ153" s="439"/>
    </row>
    <row r="154" spans="1:36" ht="57.5" x14ac:dyDescent="0.35">
      <c r="A154" s="9"/>
      <c r="B154" s="439"/>
      <c r="C154" s="439"/>
      <c r="D154" s="321"/>
      <c r="E154" s="321"/>
      <c r="F154" s="439"/>
      <c r="G154" s="439"/>
      <c r="H154" s="439"/>
      <c r="I154" s="439"/>
      <c r="J154" s="270" t="s">
        <v>700</v>
      </c>
      <c r="K154" s="270" t="s">
        <v>671</v>
      </c>
      <c r="L154" s="270" t="s">
        <v>593</v>
      </c>
      <c r="M154" s="264">
        <v>4890</v>
      </c>
      <c r="N154" s="439"/>
      <c r="O154" s="439"/>
      <c r="P154" s="439"/>
      <c r="Q154" s="439"/>
      <c r="R154" s="439"/>
      <c r="S154" s="439"/>
      <c r="T154" s="439"/>
      <c r="U154" s="438"/>
      <c r="V154" s="438"/>
      <c r="W154" s="439"/>
      <c r="X154" s="439"/>
      <c r="Y154" s="439"/>
      <c r="Z154" s="439"/>
      <c r="AA154" s="439"/>
      <c r="AB154" s="442"/>
      <c r="AC154" s="439"/>
      <c r="AD154" s="439"/>
      <c r="AE154" s="442"/>
      <c r="AF154" s="442"/>
      <c r="AG154" s="439"/>
      <c r="AH154" s="455"/>
      <c r="AI154" s="444"/>
      <c r="AJ154" s="439"/>
    </row>
    <row r="155" spans="1:36" ht="115" x14ac:dyDescent="0.35">
      <c r="A155" s="9"/>
      <c r="B155" s="439"/>
      <c r="C155" s="439"/>
      <c r="D155" s="321"/>
      <c r="E155" s="321"/>
      <c r="F155" s="439" t="s">
        <v>795</v>
      </c>
      <c r="G155" s="439"/>
      <c r="H155" s="439"/>
      <c r="I155" s="439"/>
      <c r="J155" s="264" t="s">
        <v>668</v>
      </c>
      <c r="K155" s="264" t="s">
        <v>589</v>
      </c>
      <c r="L155" s="264" t="s">
        <v>590</v>
      </c>
      <c r="M155" s="264">
        <v>1.7</v>
      </c>
      <c r="N155" s="439"/>
      <c r="O155" s="439"/>
      <c r="P155" s="439"/>
      <c r="Q155" s="439"/>
      <c r="R155" s="439"/>
      <c r="S155" s="439"/>
      <c r="T155" s="439"/>
      <c r="U155" s="438">
        <v>260950</v>
      </c>
      <c r="V155" s="438">
        <f>SUM(U155)</f>
        <v>260950</v>
      </c>
      <c r="W155" s="439"/>
      <c r="X155" s="439"/>
      <c r="Y155" s="439"/>
      <c r="Z155" s="439"/>
      <c r="AA155" s="439"/>
      <c r="AB155" s="442">
        <v>46050</v>
      </c>
      <c r="AC155" s="439"/>
      <c r="AD155" s="439"/>
      <c r="AE155" s="442">
        <f>SUM(U155)</f>
        <v>260950</v>
      </c>
      <c r="AF155" s="442"/>
      <c r="AG155" s="439"/>
      <c r="AH155" s="455"/>
      <c r="AI155" s="444"/>
      <c r="AJ155" s="439"/>
    </row>
    <row r="156" spans="1:36" ht="46" x14ac:dyDescent="0.35">
      <c r="A156" s="9"/>
      <c r="B156" s="439"/>
      <c r="C156" s="439"/>
      <c r="D156" s="321"/>
      <c r="E156" s="321"/>
      <c r="F156" s="439"/>
      <c r="G156" s="439"/>
      <c r="H156" s="439"/>
      <c r="I156" s="439"/>
      <c r="J156" s="270" t="s">
        <v>573</v>
      </c>
      <c r="K156" s="270" t="s">
        <v>574</v>
      </c>
      <c r="L156" s="270" t="s">
        <v>575</v>
      </c>
      <c r="M156" s="264">
        <v>1</v>
      </c>
      <c r="N156" s="439"/>
      <c r="O156" s="439"/>
      <c r="P156" s="439"/>
      <c r="Q156" s="439"/>
      <c r="R156" s="439"/>
      <c r="S156" s="439"/>
      <c r="T156" s="439"/>
      <c r="U156" s="438"/>
      <c r="V156" s="438"/>
      <c r="W156" s="439"/>
      <c r="X156" s="439"/>
      <c r="Y156" s="439"/>
      <c r="Z156" s="439"/>
      <c r="AA156" s="439"/>
      <c r="AB156" s="442"/>
      <c r="AC156" s="439"/>
      <c r="AD156" s="439"/>
      <c r="AE156" s="442"/>
      <c r="AF156" s="442"/>
      <c r="AG156" s="439"/>
      <c r="AH156" s="455"/>
      <c r="AI156" s="444"/>
      <c r="AJ156" s="439"/>
    </row>
    <row r="157" spans="1:36" ht="57.5" x14ac:dyDescent="0.35">
      <c r="A157" s="9"/>
      <c r="B157" s="439"/>
      <c r="C157" s="439"/>
      <c r="D157" s="322"/>
      <c r="E157" s="322"/>
      <c r="F157" s="439"/>
      <c r="G157" s="439"/>
      <c r="H157" s="439"/>
      <c r="I157" s="439"/>
      <c r="J157" s="270" t="s">
        <v>700</v>
      </c>
      <c r="K157" s="270" t="s">
        <v>671</v>
      </c>
      <c r="L157" s="270" t="s">
        <v>593</v>
      </c>
      <c r="M157" s="264">
        <v>16965</v>
      </c>
      <c r="N157" s="439"/>
      <c r="O157" s="439"/>
      <c r="P157" s="439"/>
      <c r="Q157" s="439"/>
      <c r="R157" s="439"/>
      <c r="S157" s="439"/>
      <c r="T157" s="439"/>
      <c r="U157" s="438"/>
      <c r="V157" s="438"/>
      <c r="W157" s="439"/>
      <c r="X157" s="439"/>
      <c r="Y157" s="439"/>
      <c r="Z157" s="439"/>
      <c r="AA157" s="439"/>
      <c r="AB157" s="442"/>
      <c r="AC157" s="439"/>
      <c r="AD157" s="439"/>
      <c r="AE157" s="442"/>
      <c r="AF157" s="442"/>
      <c r="AG157" s="439"/>
      <c r="AH157" s="455"/>
      <c r="AI157" s="444"/>
      <c r="AJ157" s="439"/>
    </row>
    <row r="158" spans="1:36" ht="115" x14ac:dyDescent="0.35">
      <c r="A158" s="9"/>
      <c r="B158" s="439" t="s">
        <v>796</v>
      </c>
      <c r="C158" s="439" t="s">
        <v>797</v>
      </c>
      <c r="D158" s="439" t="s">
        <v>783</v>
      </c>
      <c r="E158" s="439" t="s">
        <v>564</v>
      </c>
      <c r="F158" s="439" t="s">
        <v>798</v>
      </c>
      <c r="G158" s="439" t="s">
        <v>647</v>
      </c>
      <c r="H158" s="439" t="s">
        <v>89</v>
      </c>
      <c r="I158" s="439" t="s">
        <v>89</v>
      </c>
      <c r="J158" s="264" t="s">
        <v>668</v>
      </c>
      <c r="K158" s="264" t="s">
        <v>589</v>
      </c>
      <c r="L158" s="264" t="s">
        <v>590</v>
      </c>
      <c r="M158" s="274">
        <v>0.7</v>
      </c>
      <c r="N158" s="439" t="s">
        <v>93</v>
      </c>
      <c r="O158" s="439" t="s">
        <v>113</v>
      </c>
      <c r="P158" s="439" t="s">
        <v>570</v>
      </c>
      <c r="Q158" s="439" t="s">
        <v>96</v>
      </c>
      <c r="R158" s="439" t="s">
        <v>338</v>
      </c>
      <c r="S158" s="439" t="s">
        <v>237</v>
      </c>
      <c r="T158" s="456">
        <v>552500</v>
      </c>
      <c r="U158" s="438">
        <f>SUM(T158)</f>
        <v>552500</v>
      </c>
      <c r="V158" s="438">
        <f>SUM(U158)</f>
        <v>552500</v>
      </c>
      <c r="W158" s="439" t="s">
        <v>238</v>
      </c>
      <c r="X158" s="439" t="s">
        <v>238</v>
      </c>
      <c r="Y158" s="439" t="s">
        <v>238</v>
      </c>
      <c r="Z158" s="439" t="s">
        <v>238</v>
      </c>
      <c r="AA158" s="439" t="s">
        <v>238</v>
      </c>
      <c r="AB158" s="456">
        <v>97500</v>
      </c>
      <c r="AC158" s="439" t="s">
        <v>100</v>
      </c>
      <c r="AD158" s="439" t="s">
        <v>238</v>
      </c>
      <c r="AE158" s="439">
        <f>SUM(U158)</f>
        <v>552500</v>
      </c>
      <c r="AF158" s="439" t="s">
        <v>238</v>
      </c>
      <c r="AG158" s="439" t="s">
        <v>238</v>
      </c>
      <c r="AH158" s="455">
        <v>45627</v>
      </c>
      <c r="AI158" s="455">
        <v>45658</v>
      </c>
      <c r="AJ158" s="439"/>
    </row>
    <row r="159" spans="1:36" ht="46" x14ac:dyDescent="0.35">
      <c r="A159" s="9"/>
      <c r="B159" s="439"/>
      <c r="C159" s="439"/>
      <c r="D159" s="439"/>
      <c r="E159" s="439"/>
      <c r="F159" s="439"/>
      <c r="G159" s="439"/>
      <c r="H159" s="439"/>
      <c r="I159" s="439"/>
      <c r="J159" s="270" t="s">
        <v>573</v>
      </c>
      <c r="K159" s="270" t="s">
        <v>574</v>
      </c>
      <c r="L159" s="270" t="s">
        <v>575</v>
      </c>
      <c r="M159" s="264">
        <v>1</v>
      </c>
      <c r="N159" s="439"/>
      <c r="O159" s="439"/>
      <c r="P159" s="439"/>
      <c r="Q159" s="439"/>
      <c r="R159" s="439"/>
      <c r="S159" s="439"/>
      <c r="T159" s="439"/>
      <c r="U159" s="438"/>
      <c r="V159" s="438"/>
      <c r="W159" s="439"/>
      <c r="X159" s="439"/>
      <c r="Y159" s="439"/>
      <c r="Z159" s="439"/>
      <c r="AA159" s="439"/>
      <c r="AB159" s="439"/>
      <c r="AC159" s="439"/>
      <c r="AD159" s="439"/>
      <c r="AE159" s="439"/>
      <c r="AF159" s="439"/>
      <c r="AG159" s="439"/>
      <c r="AH159" s="455"/>
      <c r="AI159" s="455"/>
      <c r="AJ159" s="439"/>
    </row>
    <row r="160" spans="1:36" ht="57.5" x14ac:dyDescent="0.35">
      <c r="A160" s="9"/>
      <c r="B160" s="439"/>
      <c r="C160" s="439"/>
      <c r="D160" s="439"/>
      <c r="E160" s="439"/>
      <c r="F160" s="439"/>
      <c r="G160" s="439"/>
      <c r="H160" s="439"/>
      <c r="I160" s="439"/>
      <c r="J160" s="270" t="s">
        <v>700</v>
      </c>
      <c r="K160" s="270" t="s">
        <v>671</v>
      </c>
      <c r="L160" s="270" t="s">
        <v>593</v>
      </c>
      <c r="M160" s="264">
        <v>7531</v>
      </c>
      <c r="N160" s="439"/>
      <c r="O160" s="439"/>
      <c r="P160" s="439"/>
      <c r="Q160" s="439"/>
      <c r="R160" s="439"/>
      <c r="S160" s="439"/>
      <c r="T160" s="439"/>
      <c r="U160" s="438"/>
      <c r="V160" s="438"/>
      <c r="W160" s="439"/>
      <c r="X160" s="439"/>
      <c r="Y160" s="439"/>
      <c r="Z160" s="439"/>
      <c r="AA160" s="439"/>
      <c r="AB160" s="439"/>
      <c r="AC160" s="439"/>
      <c r="AD160" s="439"/>
      <c r="AE160" s="439"/>
      <c r="AF160" s="439"/>
      <c r="AG160" s="439"/>
      <c r="AH160" s="455"/>
      <c r="AI160" s="455"/>
      <c r="AJ160" s="439"/>
    </row>
    <row r="161" spans="1:36" ht="115" x14ac:dyDescent="0.35">
      <c r="A161" s="9"/>
      <c r="B161" s="439" t="s">
        <v>799</v>
      </c>
      <c r="C161" s="439" t="s">
        <v>800</v>
      </c>
      <c r="D161" s="439" t="s">
        <v>783</v>
      </c>
      <c r="E161" s="439" t="s">
        <v>564</v>
      </c>
      <c r="F161" s="439" t="s">
        <v>801</v>
      </c>
      <c r="G161" s="439" t="s">
        <v>647</v>
      </c>
      <c r="H161" s="439" t="s">
        <v>89</v>
      </c>
      <c r="I161" s="439" t="s">
        <v>89</v>
      </c>
      <c r="J161" s="264" t="s">
        <v>668</v>
      </c>
      <c r="K161" s="264" t="s">
        <v>589</v>
      </c>
      <c r="L161" s="264" t="s">
        <v>590</v>
      </c>
      <c r="M161" s="274">
        <v>3.3</v>
      </c>
      <c r="N161" s="439" t="s">
        <v>93</v>
      </c>
      <c r="O161" s="439" t="s">
        <v>113</v>
      </c>
      <c r="P161" s="439" t="s">
        <v>570</v>
      </c>
      <c r="Q161" s="439" t="s">
        <v>96</v>
      </c>
      <c r="R161" s="439" t="s">
        <v>338</v>
      </c>
      <c r="S161" s="439" t="s">
        <v>237</v>
      </c>
      <c r="T161" s="456">
        <v>510000</v>
      </c>
      <c r="U161" s="438">
        <v>510000</v>
      </c>
      <c r="V161" s="438">
        <f>SUM(U161)</f>
        <v>510000</v>
      </c>
      <c r="W161" s="439" t="s">
        <v>238</v>
      </c>
      <c r="X161" s="439" t="s">
        <v>238</v>
      </c>
      <c r="Y161" s="439" t="s">
        <v>238</v>
      </c>
      <c r="Z161" s="439" t="s">
        <v>238</v>
      </c>
      <c r="AA161" s="439" t="s">
        <v>238</v>
      </c>
      <c r="AB161" s="439" t="s">
        <v>802</v>
      </c>
      <c r="AC161" s="439" t="s">
        <v>100</v>
      </c>
      <c r="AD161" s="439" t="s">
        <v>238</v>
      </c>
      <c r="AE161" s="438">
        <f>SUM(U161)</f>
        <v>510000</v>
      </c>
      <c r="AF161" s="439" t="s">
        <v>238</v>
      </c>
      <c r="AG161" s="439" t="s">
        <v>238</v>
      </c>
      <c r="AH161" s="455">
        <v>45627</v>
      </c>
      <c r="AI161" s="455">
        <v>45689</v>
      </c>
      <c r="AJ161" s="439"/>
    </row>
    <row r="162" spans="1:36" ht="46" x14ac:dyDescent="0.35">
      <c r="A162" s="9"/>
      <c r="B162" s="439"/>
      <c r="C162" s="439"/>
      <c r="D162" s="439"/>
      <c r="E162" s="439"/>
      <c r="F162" s="439"/>
      <c r="G162" s="439"/>
      <c r="H162" s="439"/>
      <c r="I162" s="439"/>
      <c r="J162" s="270" t="s">
        <v>573</v>
      </c>
      <c r="K162" s="270" t="s">
        <v>574</v>
      </c>
      <c r="L162" s="270" t="s">
        <v>575</v>
      </c>
      <c r="M162" s="264">
        <v>1</v>
      </c>
      <c r="N162" s="439"/>
      <c r="O162" s="439"/>
      <c r="P162" s="439"/>
      <c r="Q162" s="439"/>
      <c r="R162" s="439"/>
      <c r="S162" s="439"/>
      <c r="T162" s="439"/>
      <c r="U162" s="438"/>
      <c r="V162" s="438"/>
      <c r="W162" s="439"/>
      <c r="X162" s="439"/>
      <c r="Y162" s="439"/>
      <c r="Z162" s="439"/>
      <c r="AA162" s="439"/>
      <c r="AB162" s="439"/>
      <c r="AC162" s="439"/>
      <c r="AD162" s="439"/>
      <c r="AE162" s="439"/>
      <c r="AF162" s="439"/>
      <c r="AG162" s="439"/>
      <c r="AH162" s="455"/>
      <c r="AI162" s="455"/>
      <c r="AJ162" s="439"/>
    </row>
  </sheetData>
  <mergeCells count="1331">
    <mergeCell ref="AG161:AG162"/>
    <mergeCell ref="AH161:AH162"/>
    <mergeCell ref="AI161:AI162"/>
    <mergeCell ref="AJ161:AJ162"/>
    <mergeCell ref="AA161:AA162"/>
    <mergeCell ref="AB161:AB162"/>
    <mergeCell ref="AC161:AC162"/>
    <mergeCell ref="AD161:AD162"/>
    <mergeCell ref="AE161:AE162"/>
    <mergeCell ref="AF161:AF162"/>
    <mergeCell ref="U161:U162"/>
    <mergeCell ref="V161:V162"/>
    <mergeCell ref="W161:W162"/>
    <mergeCell ref="X161:X162"/>
    <mergeCell ref="Y161:Y162"/>
    <mergeCell ref="Z161:Z162"/>
    <mergeCell ref="O161:O162"/>
    <mergeCell ref="P161:P162"/>
    <mergeCell ref="Q161:Q162"/>
    <mergeCell ref="R161:R162"/>
    <mergeCell ref="S161:S162"/>
    <mergeCell ref="T161:T162"/>
    <mergeCell ref="AJ158:AJ160"/>
    <mergeCell ref="B161:B162"/>
    <mergeCell ref="C161:C162"/>
    <mergeCell ref="D161:D162"/>
    <mergeCell ref="E161:E162"/>
    <mergeCell ref="F161:F162"/>
    <mergeCell ref="G161:G162"/>
    <mergeCell ref="H161:H162"/>
    <mergeCell ref="I161:I162"/>
    <mergeCell ref="N161:N162"/>
    <mergeCell ref="AD158:AD160"/>
    <mergeCell ref="AE158:AE160"/>
    <mergeCell ref="AF158:AF160"/>
    <mergeCell ref="AG158:AG160"/>
    <mergeCell ref="AH158:AH160"/>
    <mergeCell ref="AI158:AI160"/>
    <mergeCell ref="X158:X160"/>
    <mergeCell ref="Y158:Y160"/>
    <mergeCell ref="Z158:Z160"/>
    <mergeCell ref="AA158:AA160"/>
    <mergeCell ref="AB158:AB160"/>
    <mergeCell ref="AC158:AC160"/>
    <mergeCell ref="R158:R160"/>
    <mergeCell ref="S158:S160"/>
    <mergeCell ref="T158:T160"/>
    <mergeCell ref="U158:U160"/>
    <mergeCell ref="V158:V160"/>
    <mergeCell ref="W158:W160"/>
    <mergeCell ref="H158:H160"/>
    <mergeCell ref="I158:I160"/>
    <mergeCell ref="N158:N160"/>
    <mergeCell ref="O158:O160"/>
    <mergeCell ref="P158:P160"/>
    <mergeCell ref="Q158:Q160"/>
    <mergeCell ref="B158:B160"/>
    <mergeCell ref="C158:C160"/>
    <mergeCell ref="D158:D160"/>
    <mergeCell ref="E158:E160"/>
    <mergeCell ref="F158:F160"/>
    <mergeCell ref="G158:G160"/>
    <mergeCell ref="AJ150:AJ157"/>
    <mergeCell ref="F152:F154"/>
    <mergeCell ref="U152:U154"/>
    <mergeCell ref="V152:V154"/>
    <mergeCell ref="AB152:AB154"/>
    <mergeCell ref="AE152:AE154"/>
    <mergeCell ref="F155:F157"/>
    <mergeCell ref="U155:U157"/>
    <mergeCell ref="V155:V157"/>
    <mergeCell ref="AB155:AB157"/>
    <mergeCell ref="AD150:AD157"/>
    <mergeCell ref="AE150:AE151"/>
    <mergeCell ref="AF150:AF157"/>
    <mergeCell ref="AG150:AG157"/>
    <mergeCell ref="AH150:AH157"/>
    <mergeCell ref="AI150:AI157"/>
    <mergeCell ref="AE155:AE157"/>
    <mergeCell ref="X150:X157"/>
    <mergeCell ref="Y150:Y157"/>
    <mergeCell ref="Z150:Z157"/>
    <mergeCell ref="AA150:AA157"/>
    <mergeCell ref="AB150:AB151"/>
    <mergeCell ref="AC150:AC157"/>
    <mergeCell ref="R150:R157"/>
    <mergeCell ref="S150:S157"/>
    <mergeCell ref="T150:T157"/>
    <mergeCell ref="U150:U151"/>
    <mergeCell ref="V150:V151"/>
    <mergeCell ref="W150:W157"/>
    <mergeCell ref="H150:H157"/>
    <mergeCell ref="I150:I157"/>
    <mergeCell ref="N150:N157"/>
    <mergeCell ref="O150:O157"/>
    <mergeCell ref="P150:P157"/>
    <mergeCell ref="Q150:Q157"/>
    <mergeCell ref="U147:U149"/>
    <mergeCell ref="V147:V149"/>
    <mergeCell ref="AB147:AB149"/>
    <mergeCell ref="AE147:AE149"/>
    <mergeCell ref="B150:B157"/>
    <mergeCell ref="C150:C157"/>
    <mergeCell ref="D150:D157"/>
    <mergeCell ref="E150:E157"/>
    <mergeCell ref="F150:F151"/>
    <mergeCell ref="G150:G157"/>
    <mergeCell ref="AD146:AD149"/>
    <mergeCell ref="B146:B149"/>
    <mergeCell ref="C146:C149"/>
    <mergeCell ref="G146:G149"/>
    <mergeCell ref="H146:H149"/>
    <mergeCell ref="I146:I149"/>
    <mergeCell ref="N146:N149"/>
    <mergeCell ref="D147:D149"/>
    <mergeCell ref="E147:E149"/>
    <mergeCell ref="F147:F149"/>
    <mergeCell ref="AF146:AF149"/>
    <mergeCell ref="AG146:AG149"/>
    <mergeCell ref="AH146:AH149"/>
    <mergeCell ref="AI146:AI149"/>
    <mergeCell ref="AJ146:AJ149"/>
    <mergeCell ref="W146:W149"/>
    <mergeCell ref="X146:X149"/>
    <mergeCell ref="Y146:Y149"/>
    <mergeCell ref="Z146:Z149"/>
    <mergeCell ref="AA146:AA149"/>
    <mergeCell ref="AC146:AC149"/>
    <mergeCell ref="O146:O149"/>
    <mergeCell ref="P146:P149"/>
    <mergeCell ref="Q146:Q149"/>
    <mergeCell ref="R146:R149"/>
    <mergeCell ref="S146:S149"/>
    <mergeCell ref="T146:T149"/>
    <mergeCell ref="AE143:AE145"/>
    <mergeCell ref="AF143:AF145"/>
    <mergeCell ref="AG143:AG145"/>
    <mergeCell ref="AH143:AH145"/>
    <mergeCell ref="AI143:AI145"/>
    <mergeCell ref="X143:X145"/>
    <mergeCell ref="Y143:Y145"/>
    <mergeCell ref="Z143:Z145"/>
    <mergeCell ref="AA143:AA145"/>
    <mergeCell ref="AB143:AB145"/>
    <mergeCell ref="AC143:AC145"/>
    <mergeCell ref="R143:R145"/>
    <mergeCell ref="S143:S145"/>
    <mergeCell ref="T143:T145"/>
    <mergeCell ref="U143:U145"/>
    <mergeCell ref="V143:V145"/>
    <mergeCell ref="W143:W145"/>
    <mergeCell ref="H143:H145"/>
    <mergeCell ref="I143:I145"/>
    <mergeCell ref="N143:N145"/>
    <mergeCell ref="O143:O145"/>
    <mergeCell ref="P143:P145"/>
    <mergeCell ref="Q143:Q145"/>
    <mergeCell ref="J144:J145"/>
    <mergeCell ref="K144:K145"/>
    <mergeCell ref="L144:L145"/>
    <mergeCell ref="M144:M145"/>
    <mergeCell ref="B143:B145"/>
    <mergeCell ref="C143:C145"/>
    <mergeCell ref="D143:D145"/>
    <mergeCell ref="E143:E145"/>
    <mergeCell ref="F143:F145"/>
    <mergeCell ref="G143:G145"/>
    <mergeCell ref="AD140:AD142"/>
    <mergeCell ref="H140:H142"/>
    <mergeCell ref="I140:I142"/>
    <mergeCell ref="N140:N142"/>
    <mergeCell ref="O140:O142"/>
    <mergeCell ref="P140:P142"/>
    <mergeCell ref="Q140:Q142"/>
    <mergeCell ref="B140:B142"/>
    <mergeCell ref="C140:C142"/>
    <mergeCell ref="D140:D142"/>
    <mergeCell ref="E140:E142"/>
    <mergeCell ref="F140:F142"/>
    <mergeCell ref="G140:G142"/>
    <mergeCell ref="AD143:AD145"/>
    <mergeCell ref="AI137:AI139"/>
    <mergeCell ref="X137:X139"/>
    <mergeCell ref="Y137:Y139"/>
    <mergeCell ref="Z137:Z139"/>
    <mergeCell ref="AA137:AA139"/>
    <mergeCell ref="AB137:AB139"/>
    <mergeCell ref="AC137:AC139"/>
    <mergeCell ref="R137:R139"/>
    <mergeCell ref="S137:S139"/>
    <mergeCell ref="T137:T139"/>
    <mergeCell ref="U137:U139"/>
    <mergeCell ref="V137:V139"/>
    <mergeCell ref="W137:W139"/>
    <mergeCell ref="AE140:AE142"/>
    <mergeCell ref="AF140:AF142"/>
    <mergeCell ref="AG140:AG142"/>
    <mergeCell ref="AH140:AH142"/>
    <mergeCell ref="AI140:AI142"/>
    <mergeCell ref="X140:X142"/>
    <mergeCell ref="Y140:Y142"/>
    <mergeCell ref="Z140:Z142"/>
    <mergeCell ref="AA140:AA142"/>
    <mergeCell ref="AB140:AB142"/>
    <mergeCell ref="AC140:AC142"/>
    <mergeCell ref="R140:R142"/>
    <mergeCell ref="S140:S142"/>
    <mergeCell ref="T140:T142"/>
    <mergeCell ref="U140:U142"/>
    <mergeCell ref="V140:V142"/>
    <mergeCell ref="W140:W142"/>
    <mergeCell ref="H137:H139"/>
    <mergeCell ref="I137:I139"/>
    <mergeCell ref="N137:N139"/>
    <mergeCell ref="O137:O139"/>
    <mergeCell ref="P137:P139"/>
    <mergeCell ref="Q137:Q139"/>
    <mergeCell ref="B137:B139"/>
    <mergeCell ref="C137:C139"/>
    <mergeCell ref="D137:D139"/>
    <mergeCell ref="E137:E139"/>
    <mergeCell ref="F137:F139"/>
    <mergeCell ref="G137:G139"/>
    <mergeCell ref="AD134:AD136"/>
    <mergeCell ref="AE134:AE136"/>
    <mergeCell ref="AF134:AF136"/>
    <mergeCell ref="AG134:AG136"/>
    <mergeCell ref="AH134:AH136"/>
    <mergeCell ref="B134:B136"/>
    <mergeCell ref="C134:C136"/>
    <mergeCell ref="D134:D136"/>
    <mergeCell ref="E134:E136"/>
    <mergeCell ref="F134:F136"/>
    <mergeCell ref="G134:G136"/>
    <mergeCell ref="AD137:AD139"/>
    <mergeCell ref="AE137:AE139"/>
    <mergeCell ref="AF137:AF139"/>
    <mergeCell ref="AG137:AG139"/>
    <mergeCell ref="AH137:AH139"/>
    <mergeCell ref="AI134:AI136"/>
    <mergeCell ref="X134:X136"/>
    <mergeCell ref="Y134:Y136"/>
    <mergeCell ref="Z134:Z136"/>
    <mergeCell ref="AA134:AA136"/>
    <mergeCell ref="AB134:AB136"/>
    <mergeCell ref="AC134:AC136"/>
    <mergeCell ref="R134:R136"/>
    <mergeCell ref="S134:S136"/>
    <mergeCell ref="T134:T136"/>
    <mergeCell ref="U134:U136"/>
    <mergeCell ref="V134:V136"/>
    <mergeCell ref="W134:W136"/>
    <mergeCell ref="H134:H136"/>
    <mergeCell ref="I134:I136"/>
    <mergeCell ref="N134:N136"/>
    <mergeCell ref="O134:O136"/>
    <mergeCell ref="P134:P136"/>
    <mergeCell ref="Q134:Q136"/>
    <mergeCell ref="AD131:AD133"/>
    <mergeCell ref="AE131:AE133"/>
    <mergeCell ref="AF131:AF133"/>
    <mergeCell ref="AG131:AG133"/>
    <mergeCell ref="AH131:AH133"/>
    <mergeCell ref="AI131:AI133"/>
    <mergeCell ref="X131:X133"/>
    <mergeCell ref="Y131:Y133"/>
    <mergeCell ref="Z131:Z133"/>
    <mergeCell ref="AA131:AA133"/>
    <mergeCell ref="AB131:AB133"/>
    <mergeCell ref="AC131:AC133"/>
    <mergeCell ref="R131:R133"/>
    <mergeCell ref="S131:S133"/>
    <mergeCell ref="T131:T133"/>
    <mergeCell ref="U131:U133"/>
    <mergeCell ref="V131:V133"/>
    <mergeCell ref="W131:W133"/>
    <mergeCell ref="H128:H130"/>
    <mergeCell ref="I128:I130"/>
    <mergeCell ref="N128:N130"/>
    <mergeCell ref="O128:O130"/>
    <mergeCell ref="P128:P130"/>
    <mergeCell ref="Q128:Q130"/>
    <mergeCell ref="H131:H133"/>
    <mergeCell ref="I131:I133"/>
    <mergeCell ref="N131:N133"/>
    <mergeCell ref="O131:O133"/>
    <mergeCell ref="P131:P133"/>
    <mergeCell ref="Q131:Q133"/>
    <mergeCell ref="B131:B133"/>
    <mergeCell ref="C131:C133"/>
    <mergeCell ref="D131:D133"/>
    <mergeCell ref="E131:E133"/>
    <mergeCell ref="F131:F133"/>
    <mergeCell ref="G131:G133"/>
    <mergeCell ref="B128:B130"/>
    <mergeCell ref="C128:C130"/>
    <mergeCell ref="D128:D130"/>
    <mergeCell ref="E128:E130"/>
    <mergeCell ref="F128:F130"/>
    <mergeCell ref="G128:G130"/>
    <mergeCell ref="AI125:AI127"/>
    <mergeCell ref="X125:X127"/>
    <mergeCell ref="Y125:Y127"/>
    <mergeCell ref="Z125:Z127"/>
    <mergeCell ref="AA125:AA127"/>
    <mergeCell ref="AB125:AB127"/>
    <mergeCell ref="AC125:AC127"/>
    <mergeCell ref="R125:R127"/>
    <mergeCell ref="S125:S127"/>
    <mergeCell ref="T125:T127"/>
    <mergeCell ref="U125:U127"/>
    <mergeCell ref="V125:V127"/>
    <mergeCell ref="W125:W127"/>
    <mergeCell ref="AI128:AI130"/>
    <mergeCell ref="X128:X130"/>
    <mergeCell ref="Y128:Y130"/>
    <mergeCell ref="Z128:Z130"/>
    <mergeCell ref="AA128:AA130"/>
    <mergeCell ref="AB128:AB130"/>
    <mergeCell ref="AC128:AC130"/>
    <mergeCell ref="R128:R130"/>
    <mergeCell ref="S128:S130"/>
    <mergeCell ref="T128:T130"/>
    <mergeCell ref="U128:U130"/>
    <mergeCell ref="V128:V130"/>
    <mergeCell ref="W128:W130"/>
    <mergeCell ref="AD128:AD130"/>
    <mergeCell ref="AE128:AE130"/>
    <mergeCell ref="AF128:AF130"/>
    <mergeCell ref="AG128:AG130"/>
    <mergeCell ref="AH128:AH130"/>
    <mergeCell ref="H125:H127"/>
    <mergeCell ref="I125:I127"/>
    <mergeCell ref="N125:N127"/>
    <mergeCell ref="O125:O127"/>
    <mergeCell ref="P125:P127"/>
    <mergeCell ref="Q125:Q127"/>
    <mergeCell ref="B125:B127"/>
    <mergeCell ref="C125:C127"/>
    <mergeCell ref="D125:D127"/>
    <mergeCell ref="E125:E127"/>
    <mergeCell ref="F125:F127"/>
    <mergeCell ref="G125:G127"/>
    <mergeCell ref="AD122:AD124"/>
    <mergeCell ref="AE122:AE124"/>
    <mergeCell ref="AF122:AF124"/>
    <mergeCell ref="AG122:AG124"/>
    <mergeCell ref="AH122:AH124"/>
    <mergeCell ref="B122:B124"/>
    <mergeCell ref="C122:C124"/>
    <mergeCell ref="D122:D124"/>
    <mergeCell ref="E122:E124"/>
    <mergeCell ref="F122:F124"/>
    <mergeCell ref="G122:G124"/>
    <mergeCell ref="AD125:AD127"/>
    <mergeCell ref="AE125:AE127"/>
    <mergeCell ref="AF125:AF127"/>
    <mergeCell ref="AG125:AG127"/>
    <mergeCell ref="AH125:AH127"/>
    <mergeCell ref="AI122:AI124"/>
    <mergeCell ref="X122:X124"/>
    <mergeCell ref="Y122:Y124"/>
    <mergeCell ref="Z122:Z124"/>
    <mergeCell ref="AA122:AA124"/>
    <mergeCell ref="AB122:AB124"/>
    <mergeCell ref="AC122:AC124"/>
    <mergeCell ref="R122:R124"/>
    <mergeCell ref="S122:S124"/>
    <mergeCell ref="T122:T124"/>
    <mergeCell ref="U122:U124"/>
    <mergeCell ref="V122:V124"/>
    <mergeCell ref="W122:W124"/>
    <mergeCell ref="H122:H124"/>
    <mergeCell ref="I122:I124"/>
    <mergeCell ref="N122:N124"/>
    <mergeCell ref="O122:O124"/>
    <mergeCell ref="P122:P124"/>
    <mergeCell ref="Q122:Q124"/>
    <mergeCell ref="J123:J124"/>
    <mergeCell ref="K123:K124"/>
    <mergeCell ref="L123:L124"/>
    <mergeCell ref="M123:M124"/>
    <mergeCell ref="B119:B121"/>
    <mergeCell ref="C119:C121"/>
    <mergeCell ref="D119:D121"/>
    <mergeCell ref="E119:E121"/>
    <mergeCell ref="F119:F121"/>
    <mergeCell ref="G119:G121"/>
    <mergeCell ref="AD116:AD118"/>
    <mergeCell ref="H116:H118"/>
    <mergeCell ref="I116:I118"/>
    <mergeCell ref="N116:N118"/>
    <mergeCell ref="O116:O118"/>
    <mergeCell ref="P116:P118"/>
    <mergeCell ref="Q116:Q118"/>
    <mergeCell ref="J117:J118"/>
    <mergeCell ref="K117:K118"/>
    <mergeCell ref="L117:L118"/>
    <mergeCell ref="M117:M118"/>
    <mergeCell ref="AD119:AD121"/>
    <mergeCell ref="X119:X121"/>
    <mergeCell ref="Y119:Y121"/>
    <mergeCell ref="Z119:Z121"/>
    <mergeCell ref="AA119:AA121"/>
    <mergeCell ref="AB119:AB121"/>
    <mergeCell ref="AC119:AC121"/>
    <mergeCell ref="R119:R121"/>
    <mergeCell ref="S119:S121"/>
    <mergeCell ref="T119:T121"/>
    <mergeCell ref="U119:U121"/>
    <mergeCell ref="V119:V121"/>
    <mergeCell ref="W119:W121"/>
    <mergeCell ref="AI116:AI118"/>
    <mergeCell ref="X116:X118"/>
    <mergeCell ref="Y116:Y118"/>
    <mergeCell ref="Z116:Z118"/>
    <mergeCell ref="AA116:AA118"/>
    <mergeCell ref="AB116:AB118"/>
    <mergeCell ref="AC116:AC118"/>
    <mergeCell ref="R116:R118"/>
    <mergeCell ref="S116:S118"/>
    <mergeCell ref="T116:T118"/>
    <mergeCell ref="U116:U118"/>
    <mergeCell ref="V116:V118"/>
    <mergeCell ref="W116:W118"/>
    <mergeCell ref="H119:H121"/>
    <mergeCell ref="I119:I121"/>
    <mergeCell ref="N119:N121"/>
    <mergeCell ref="O119:O121"/>
    <mergeCell ref="P119:P121"/>
    <mergeCell ref="Q119:Q121"/>
    <mergeCell ref="J120:J121"/>
    <mergeCell ref="K120:K121"/>
    <mergeCell ref="L120:L121"/>
    <mergeCell ref="M120:M121"/>
    <mergeCell ref="AE119:AE121"/>
    <mergeCell ref="AF119:AF121"/>
    <mergeCell ref="AG119:AG121"/>
    <mergeCell ref="AH119:AH121"/>
    <mergeCell ref="AI119:AI121"/>
    <mergeCell ref="AG113:AG115"/>
    <mergeCell ref="AH113:AH115"/>
    <mergeCell ref="AI113:AI115"/>
    <mergeCell ref="AJ113:AJ115"/>
    <mergeCell ref="B116:B118"/>
    <mergeCell ref="C116:C118"/>
    <mergeCell ref="D116:D118"/>
    <mergeCell ref="E116:E118"/>
    <mergeCell ref="F116:F118"/>
    <mergeCell ref="G116:G118"/>
    <mergeCell ref="AA113:AA115"/>
    <mergeCell ref="AB113:AB115"/>
    <mergeCell ref="AC113:AC115"/>
    <mergeCell ref="AD113:AD115"/>
    <mergeCell ref="AE113:AE115"/>
    <mergeCell ref="AF113:AF115"/>
    <mergeCell ref="U113:U115"/>
    <mergeCell ref="V113:V115"/>
    <mergeCell ref="W113:W115"/>
    <mergeCell ref="X113:X115"/>
    <mergeCell ref="Y113:Y115"/>
    <mergeCell ref="Z113:Z115"/>
    <mergeCell ref="O113:O115"/>
    <mergeCell ref="P113:P115"/>
    <mergeCell ref="Q113:Q115"/>
    <mergeCell ref="R113:R115"/>
    <mergeCell ref="S113:S115"/>
    <mergeCell ref="T113:T115"/>
    <mergeCell ref="AE116:AE118"/>
    <mergeCell ref="AF116:AF118"/>
    <mergeCell ref="AG116:AG118"/>
    <mergeCell ref="AH116:AH118"/>
    <mergeCell ref="AJ110:AJ112"/>
    <mergeCell ref="B113:B115"/>
    <mergeCell ref="C113:C115"/>
    <mergeCell ref="D113:D115"/>
    <mergeCell ref="E113:E115"/>
    <mergeCell ref="F113:F115"/>
    <mergeCell ref="G113:G115"/>
    <mergeCell ref="H113:H115"/>
    <mergeCell ref="I113:I115"/>
    <mergeCell ref="N113:N115"/>
    <mergeCell ref="AD110:AD112"/>
    <mergeCell ref="AE110:AE112"/>
    <mergeCell ref="AF110:AF112"/>
    <mergeCell ref="AG110:AG112"/>
    <mergeCell ref="AH110:AH112"/>
    <mergeCell ref="AI110:AI112"/>
    <mergeCell ref="X110:X112"/>
    <mergeCell ref="Y110:Y112"/>
    <mergeCell ref="Z110:Z112"/>
    <mergeCell ref="AA110:AA112"/>
    <mergeCell ref="AB110:AB112"/>
    <mergeCell ref="AC110:AC112"/>
    <mergeCell ref="R110:R112"/>
    <mergeCell ref="S110:S112"/>
    <mergeCell ref="T110:T112"/>
    <mergeCell ref="U110:U112"/>
    <mergeCell ref="V110:V112"/>
    <mergeCell ref="W110:W112"/>
    <mergeCell ref="H110:H112"/>
    <mergeCell ref="I110:I112"/>
    <mergeCell ref="N110:N112"/>
    <mergeCell ref="O110:O112"/>
    <mergeCell ref="P110:P112"/>
    <mergeCell ref="Q110:Q112"/>
    <mergeCell ref="B110:B112"/>
    <mergeCell ref="C110:C112"/>
    <mergeCell ref="D110:D112"/>
    <mergeCell ref="E110:E112"/>
    <mergeCell ref="F110:F112"/>
    <mergeCell ref="G110:G112"/>
    <mergeCell ref="AD107:AD109"/>
    <mergeCell ref="AE107:AE109"/>
    <mergeCell ref="AF107:AF109"/>
    <mergeCell ref="AG107:AG109"/>
    <mergeCell ref="AH107:AH109"/>
    <mergeCell ref="AI107:AI109"/>
    <mergeCell ref="X107:X109"/>
    <mergeCell ref="Y107:Y109"/>
    <mergeCell ref="Z107:Z109"/>
    <mergeCell ref="AA107:AA109"/>
    <mergeCell ref="AB107:AB109"/>
    <mergeCell ref="AC107:AC109"/>
    <mergeCell ref="R107:R109"/>
    <mergeCell ref="S107:S109"/>
    <mergeCell ref="T107:T109"/>
    <mergeCell ref="U107:U109"/>
    <mergeCell ref="V107:V109"/>
    <mergeCell ref="W107:W109"/>
    <mergeCell ref="H107:H109"/>
    <mergeCell ref="I107:I109"/>
    <mergeCell ref="N107:N109"/>
    <mergeCell ref="O107:O109"/>
    <mergeCell ref="P107:P109"/>
    <mergeCell ref="Q107:Q109"/>
    <mergeCell ref="J108:J109"/>
    <mergeCell ref="K108:K109"/>
    <mergeCell ref="L108:L109"/>
    <mergeCell ref="M108:M109"/>
    <mergeCell ref="B107:B109"/>
    <mergeCell ref="C107:C109"/>
    <mergeCell ref="D107:D109"/>
    <mergeCell ref="E107:E109"/>
    <mergeCell ref="F107:F109"/>
    <mergeCell ref="G107:G109"/>
    <mergeCell ref="AD104:AD106"/>
    <mergeCell ref="AE104:AE106"/>
    <mergeCell ref="AF104:AF106"/>
    <mergeCell ref="AG104:AG106"/>
    <mergeCell ref="AH104:AH106"/>
    <mergeCell ref="AI104:AI106"/>
    <mergeCell ref="X104:X106"/>
    <mergeCell ref="Y104:Y106"/>
    <mergeCell ref="Z104:Z106"/>
    <mergeCell ref="AA104:AA106"/>
    <mergeCell ref="AB104:AB106"/>
    <mergeCell ref="AC104:AC106"/>
    <mergeCell ref="R104:R106"/>
    <mergeCell ref="S104:S106"/>
    <mergeCell ref="T104:T106"/>
    <mergeCell ref="U104:U106"/>
    <mergeCell ref="V104:V106"/>
    <mergeCell ref="W104:W106"/>
    <mergeCell ref="H104:H106"/>
    <mergeCell ref="I104:I106"/>
    <mergeCell ref="N104:N106"/>
    <mergeCell ref="O104:O106"/>
    <mergeCell ref="H101:H103"/>
    <mergeCell ref="I101:I103"/>
    <mergeCell ref="N101:N103"/>
    <mergeCell ref="O101:O103"/>
    <mergeCell ref="P101:P103"/>
    <mergeCell ref="Q101:Q103"/>
    <mergeCell ref="P104:P106"/>
    <mergeCell ref="Q104:Q106"/>
    <mergeCell ref="J105:J106"/>
    <mergeCell ref="K105:K106"/>
    <mergeCell ref="L105:L106"/>
    <mergeCell ref="M105:M106"/>
    <mergeCell ref="B104:B106"/>
    <mergeCell ref="C104:C106"/>
    <mergeCell ref="D104:D106"/>
    <mergeCell ref="E104:E106"/>
    <mergeCell ref="F104:F106"/>
    <mergeCell ref="G104:G106"/>
    <mergeCell ref="B101:B103"/>
    <mergeCell ref="C101:C103"/>
    <mergeCell ref="D101:D103"/>
    <mergeCell ref="E101:E103"/>
    <mergeCell ref="F101:F103"/>
    <mergeCell ref="G101:G103"/>
    <mergeCell ref="AI98:AI100"/>
    <mergeCell ref="X98:X100"/>
    <mergeCell ref="Y98:Y100"/>
    <mergeCell ref="Z98:Z100"/>
    <mergeCell ref="AA98:AA100"/>
    <mergeCell ref="AB98:AB100"/>
    <mergeCell ref="AC98:AC100"/>
    <mergeCell ref="R98:R100"/>
    <mergeCell ref="S98:S100"/>
    <mergeCell ref="T98:T100"/>
    <mergeCell ref="U98:U100"/>
    <mergeCell ref="V98:V100"/>
    <mergeCell ref="W98:W100"/>
    <mergeCell ref="AI101:AI103"/>
    <mergeCell ref="X101:X103"/>
    <mergeCell ref="Y101:Y103"/>
    <mergeCell ref="Z101:Z103"/>
    <mergeCell ref="AA101:AA103"/>
    <mergeCell ref="AB101:AB103"/>
    <mergeCell ref="AC101:AC103"/>
    <mergeCell ref="R101:R103"/>
    <mergeCell ref="S101:S103"/>
    <mergeCell ref="T101:T103"/>
    <mergeCell ref="U101:U103"/>
    <mergeCell ref="V101:V103"/>
    <mergeCell ref="W101:W103"/>
    <mergeCell ref="AD101:AD103"/>
    <mergeCell ref="AE101:AE103"/>
    <mergeCell ref="AF101:AF103"/>
    <mergeCell ref="AG101:AG103"/>
    <mergeCell ref="AH101:AH103"/>
    <mergeCell ref="H98:H100"/>
    <mergeCell ref="I98:I100"/>
    <mergeCell ref="N98:N100"/>
    <mergeCell ref="O98:O100"/>
    <mergeCell ref="P98:P100"/>
    <mergeCell ref="Q98:Q100"/>
    <mergeCell ref="B98:B100"/>
    <mergeCell ref="C98:C100"/>
    <mergeCell ref="D98:D100"/>
    <mergeCell ref="E98:E100"/>
    <mergeCell ref="F98:F100"/>
    <mergeCell ref="G98:G100"/>
    <mergeCell ref="AD93:AD97"/>
    <mergeCell ref="AE93:AE97"/>
    <mergeCell ref="AF93:AF97"/>
    <mergeCell ref="AG93:AG97"/>
    <mergeCell ref="AH93:AH97"/>
    <mergeCell ref="B93:B97"/>
    <mergeCell ref="C93:C97"/>
    <mergeCell ref="D93:D97"/>
    <mergeCell ref="E93:E97"/>
    <mergeCell ref="F93:F97"/>
    <mergeCell ref="G93:G97"/>
    <mergeCell ref="AD98:AD100"/>
    <mergeCell ref="AE98:AE100"/>
    <mergeCell ref="AF98:AF100"/>
    <mergeCell ref="AG98:AG100"/>
    <mergeCell ref="AH98:AH100"/>
    <mergeCell ref="AI93:AI97"/>
    <mergeCell ref="X93:X97"/>
    <mergeCell ref="Y93:Y97"/>
    <mergeCell ref="Z93:Z97"/>
    <mergeCell ref="AA93:AA97"/>
    <mergeCell ref="AB93:AB97"/>
    <mergeCell ref="AC93:AC97"/>
    <mergeCell ref="R93:R97"/>
    <mergeCell ref="S93:S97"/>
    <mergeCell ref="T93:T97"/>
    <mergeCell ref="U93:U97"/>
    <mergeCell ref="V93:V97"/>
    <mergeCell ref="W93:W97"/>
    <mergeCell ref="H93:H97"/>
    <mergeCell ref="I93:I97"/>
    <mergeCell ref="N93:N97"/>
    <mergeCell ref="O93:O97"/>
    <mergeCell ref="P93:P97"/>
    <mergeCell ref="Q93:Q97"/>
    <mergeCell ref="AF87:AF92"/>
    <mergeCell ref="AG87:AG92"/>
    <mergeCell ref="AH87:AH92"/>
    <mergeCell ref="AI87:AI92"/>
    <mergeCell ref="AJ87:AJ92"/>
    <mergeCell ref="F90:F92"/>
    <mergeCell ref="N90:N92"/>
    <mergeCell ref="U90:U92"/>
    <mergeCell ref="V90:V92"/>
    <mergeCell ref="AB90:AB92"/>
    <mergeCell ref="Z87:Z92"/>
    <mergeCell ref="AA87:AA92"/>
    <mergeCell ref="AB87:AB89"/>
    <mergeCell ref="AC87:AC92"/>
    <mergeCell ref="AD87:AD92"/>
    <mergeCell ref="AE87:AE89"/>
    <mergeCell ref="AE90:AE92"/>
    <mergeCell ref="T87:T92"/>
    <mergeCell ref="U87:U89"/>
    <mergeCell ref="V87:V89"/>
    <mergeCell ref="W87:W92"/>
    <mergeCell ref="X87:X92"/>
    <mergeCell ref="Y87:Y92"/>
    <mergeCell ref="N87:N89"/>
    <mergeCell ref="O87:O92"/>
    <mergeCell ref="P87:P92"/>
    <mergeCell ref="Q87:Q92"/>
    <mergeCell ref="R87:R92"/>
    <mergeCell ref="S87:S92"/>
    <mergeCell ref="AI75:AI86"/>
    <mergeCell ref="AJ75:AJ86"/>
    <mergeCell ref="J77:J78"/>
    <mergeCell ref="K77:K78"/>
    <mergeCell ref="L77:L78"/>
    <mergeCell ref="M77:M78"/>
    <mergeCell ref="N79:N83"/>
    <mergeCell ref="U79:U83"/>
    <mergeCell ref="V79:V83"/>
    <mergeCell ref="AB79:AB83"/>
    <mergeCell ref="AC75:AC86"/>
    <mergeCell ref="AD75:AD86"/>
    <mergeCell ref="AE75:AE78"/>
    <mergeCell ref="AF75:AF86"/>
    <mergeCell ref="AG75:AG86"/>
    <mergeCell ref="AH75:AH86"/>
    <mergeCell ref="AE79:AE83"/>
    <mergeCell ref="AE84:AE86"/>
    <mergeCell ref="W75:W86"/>
    <mergeCell ref="X75:X86"/>
    <mergeCell ref="Y75:Y86"/>
    <mergeCell ref="Z75:Z86"/>
    <mergeCell ref="AA75:AA86"/>
    <mergeCell ref="AB75:AB78"/>
    <mergeCell ref="AB84:AB86"/>
    <mergeCell ref="Q75:Q86"/>
    <mergeCell ref="R75:R86"/>
    <mergeCell ref="S75:S86"/>
    <mergeCell ref="T75:T86"/>
    <mergeCell ref="U75:U78"/>
    <mergeCell ref="V75:V78"/>
    <mergeCell ref="U84:U86"/>
    <mergeCell ref="V84:V86"/>
    <mergeCell ref="G75:G86"/>
    <mergeCell ref="H75:H86"/>
    <mergeCell ref="I75:I86"/>
    <mergeCell ref="N75:N78"/>
    <mergeCell ref="O75:O86"/>
    <mergeCell ref="P75:P86"/>
    <mergeCell ref="N84:N86"/>
    <mergeCell ref="A75:A92"/>
    <mergeCell ref="B75:B86"/>
    <mergeCell ref="C75:C86"/>
    <mergeCell ref="D75:D86"/>
    <mergeCell ref="E75:E86"/>
    <mergeCell ref="F75:F78"/>
    <mergeCell ref="F79:F83"/>
    <mergeCell ref="F84:F86"/>
    <mergeCell ref="B87:B92"/>
    <mergeCell ref="C87:C92"/>
    <mergeCell ref="D87:D92"/>
    <mergeCell ref="E87:E92"/>
    <mergeCell ref="F87:F89"/>
    <mergeCell ref="G87:G92"/>
    <mergeCell ref="H87:H92"/>
    <mergeCell ref="I87:I92"/>
    <mergeCell ref="AJ69:AJ74"/>
    <mergeCell ref="F72:F74"/>
    <mergeCell ref="U72:U74"/>
    <mergeCell ref="V72:V74"/>
    <mergeCell ref="AB72:AB74"/>
    <mergeCell ref="AE72:AE74"/>
    <mergeCell ref="AD69:AD74"/>
    <mergeCell ref="AE69:AE71"/>
    <mergeCell ref="AF69:AF74"/>
    <mergeCell ref="AG69:AG74"/>
    <mergeCell ref="AH69:AH74"/>
    <mergeCell ref="AI69:AI74"/>
    <mergeCell ref="X69:X74"/>
    <mergeCell ref="Y69:Y74"/>
    <mergeCell ref="Z69:Z74"/>
    <mergeCell ref="AA69:AA74"/>
    <mergeCell ref="AB69:AB71"/>
    <mergeCell ref="AC69:AC74"/>
    <mergeCell ref="R69:R74"/>
    <mergeCell ref="S69:S74"/>
    <mergeCell ref="T69:T74"/>
    <mergeCell ref="U69:U71"/>
    <mergeCell ref="V69:V71"/>
    <mergeCell ref="W69:W74"/>
    <mergeCell ref="H69:H74"/>
    <mergeCell ref="I69:I74"/>
    <mergeCell ref="N69:N74"/>
    <mergeCell ref="O69:O74"/>
    <mergeCell ref="P69:P74"/>
    <mergeCell ref="Q69:Q74"/>
    <mergeCell ref="B69:B74"/>
    <mergeCell ref="C69:C74"/>
    <mergeCell ref="D69:D74"/>
    <mergeCell ref="E69:E74"/>
    <mergeCell ref="F69:F71"/>
    <mergeCell ref="G69:G74"/>
    <mergeCell ref="AI59:AI68"/>
    <mergeCell ref="AJ59:AJ68"/>
    <mergeCell ref="J61:J62"/>
    <mergeCell ref="K61:K62"/>
    <mergeCell ref="L61:L62"/>
    <mergeCell ref="M61:M62"/>
    <mergeCell ref="U63:U65"/>
    <mergeCell ref="V63:V65"/>
    <mergeCell ref="AB63:AB65"/>
    <mergeCell ref="AE63:AE65"/>
    <mergeCell ref="AC59:AC68"/>
    <mergeCell ref="AD59:AD68"/>
    <mergeCell ref="AE59:AE62"/>
    <mergeCell ref="AF59:AF68"/>
    <mergeCell ref="AG59:AG68"/>
    <mergeCell ref="AH59:AH68"/>
    <mergeCell ref="AE66:AE68"/>
    <mergeCell ref="W59:W68"/>
    <mergeCell ref="X59:X68"/>
    <mergeCell ref="Y59:Y68"/>
    <mergeCell ref="Z59:Z68"/>
    <mergeCell ref="AA59:AA68"/>
    <mergeCell ref="AB59:AB62"/>
    <mergeCell ref="AB66:AB68"/>
    <mergeCell ref="Q59:Q68"/>
    <mergeCell ref="R59:R68"/>
    <mergeCell ref="S59:S68"/>
    <mergeCell ref="T59:T68"/>
    <mergeCell ref="U59:U62"/>
    <mergeCell ref="V59:V62"/>
    <mergeCell ref="U66:U68"/>
    <mergeCell ref="V66:V68"/>
    <mergeCell ref="G59:G68"/>
    <mergeCell ref="H59:H68"/>
    <mergeCell ref="I59:I68"/>
    <mergeCell ref="N59:N68"/>
    <mergeCell ref="O59:O68"/>
    <mergeCell ref="P59:P68"/>
    <mergeCell ref="A59:A68"/>
    <mergeCell ref="B59:B68"/>
    <mergeCell ref="C59:C68"/>
    <mergeCell ref="D59:D68"/>
    <mergeCell ref="E59:E68"/>
    <mergeCell ref="F59:F62"/>
    <mergeCell ref="F63:F65"/>
    <mergeCell ref="F66:F68"/>
    <mergeCell ref="AD57:AD58"/>
    <mergeCell ref="AE57:AE58"/>
    <mergeCell ref="AF57:AF58"/>
    <mergeCell ref="AG57:AG58"/>
    <mergeCell ref="AH57:AH58"/>
    <mergeCell ref="AI57:AI58"/>
    <mergeCell ref="X57:X58"/>
    <mergeCell ref="Y57:Y58"/>
    <mergeCell ref="Z57:Z58"/>
    <mergeCell ref="AA57:AA58"/>
    <mergeCell ref="AB57:AB58"/>
    <mergeCell ref="AC57:AC58"/>
    <mergeCell ref="R57:R58"/>
    <mergeCell ref="S57:S58"/>
    <mergeCell ref="T57:T58"/>
    <mergeCell ref="U57:U58"/>
    <mergeCell ref="V57:V58"/>
    <mergeCell ref="W57:W58"/>
    <mergeCell ref="H57:H58"/>
    <mergeCell ref="I57:I58"/>
    <mergeCell ref="N57:N58"/>
    <mergeCell ref="O57:O58"/>
    <mergeCell ref="P57:P58"/>
    <mergeCell ref="Q57:Q58"/>
    <mergeCell ref="B57:B58"/>
    <mergeCell ref="C57:C58"/>
    <mergeCell ref="D57:D58"/>
    <mergeCell ref="E57:E58"/>
    <mergeCell ref="F57:F58"/>
    <mergeCell ref="G57:G58"/>
    <mergeCell ref="AI54:AI56"/>
    <mergeCell ref="AJ54:AJ56"/>
    <mergeCell ref="J55:J56"/>
    <mergeCell ref="K55:K56"/>
    <mergeCell ref="L55:L56"/>
    <mergeCell ref="M55:M56"/>
    <mergeCell ref="AC54:AC56"/>
    <mergeCell ref="AD54:AD56"/>
    <mergeCell ref="AE54:AE56"/>
    <mergeCell ref="AF54:AF56"/>
    <mergeCell ref="AG54:AG56"/>
    <mergeCell ref="AH54:AH56"/>
    <mergeCell ref="W54:W56"/>
    <mergeCell ref="X54:X56"/>
    <mergeCell ref="Y54:Y56"/>
    <mergeCell ref="Z54:Z56"/>
    <mergeCell ref="AA54:AA56"/>
    <mergeCell ref="AB54:AB56"/>
    <mergeCell ref="Q54:Q56"/>
    <mergeCell ref="R54:R56"/>
    <mergeCell ref="S54:S56"/>
    <mergeCell ref="T54:T56"/>
    <mergeCell ref="U54:U56"/>
    <mergeCell ref="V54:V56"/>
    <mergeCell ref="G54:G56"/>
    <mergeCell ref="H54:H56"/>
    <mergeCell ref="I54:I56"/>
    <mergeCell ref="N54:N56"/>
    <mergeCell ref="O54:O56"/>
    <mergeCell ref="P54:P56"/>
    <mergeCell ref="AJ51:AJ53"/>
    <mergeCell ref="J52:J53"/>
    <mergeCell ref="K52:K53"/>
    <mergeCell ref="L52:L53"/>
    <mergeCell ref="M52:M53"/>
    <mergeCell ref="B54:B56"/>
    <mergeCell ref="C54:C56"/>
    <mergeCell ref="D54:D56"/>
    <mergeCell ref="E54:E56"/>
    <mergeCell ref="F54:F56"/>
    <mergeCell ref="AD51:AD53"/>
    <mergeCell ref="AE51:AE53"/>
    <mergeCell ref="AF51:AF53"/>
    <mergeCell ref="AG51:AG53"/>
    <mergeCell ref="AH51:AH53"/>
    <mergeCell ref="AI51:AI53"/>
    <mergeCell ref="X51:X53"/>
    <mergeCell ref="Y51:Y53"/>
    <mergeCell ref="Z51:Z53"/>
    <mergeCell ref="AA51:AA53"/>
    <mergeCell ref="AB51:AB53"/>
    <mergeCell ref="AC51:AC53"/>
    <mergeCell ref="R51:R53"/>
    <mergeCell ref="S51:S53"/>
    <mergeCell ref="T51:T53"/>
    <mergeCell ref="U51:U53"/>
    <mergeCell ref="V51:V53"/>
    <mergeCell ref="W51:W53"/>
    <mergeCell ref="H51:H53"/>
    <mergeCell ref="I51:I53"/>
    <mergeCell ref="N51:N53"/>
    <mergeCell ref="O51:O53"/>
    <mergeCell ref="P51:P53"/>
    <mergeCell ref="Q51:Q53"/>
    <mergeCell ref="B51:B53"/>
    <mergeCell ref="C51:C53"/>
    <mergeCell ref="D51:D53"/>
    <mergeCell ref="E51:E53"/>
    <mergeCell ref="F51:F53"/>
    <mergeCell ref="G51:G53"/>
    <mergeCell ref="AD49:AD50"/>
    <mergeCell ref="AE49:AE50"/>
    <mergeCell ref="AF49:AF50"/>
    <mergeCell ref="AG49:AG50"/>
    <mergeCell ref="AH49:AH50"/>
    <mergeCell ref="AI49:AI50"/>
    <mergeCell ref="X49:X50"/>
    <mergeCell ref="Y49:Y50"/>
    <mergeCell ref="Z49:Z50"/>
    <mergeCell ref="AA49:AA50"/>
    <mergeCell ref="AB49:AB50"/>
    <mergeCell ref="AC49:AC50"/>
    <mergeCell ref="R49:R50"/>
    <mergeCell ref="S49:S50"/>
    <mergeCell ref="T49:T50"/>
    <mergeCell ref="U49:U50"/>
    <mergeCell ref="V49:V50"/>
    <mergeCell ref="W49:W50"/>
    <mergeCell ref="H49:H50"/>
    <mergeCell ref="I49:I50"/>
    <mergeCell ref="N49:N50"/>
    <mergeCell ref="O49:O50"/>
    <mergeCell ref="P49:P50"/>
    <mergeCell ref="Q49:Q50"/>
    <mergeCell ref="B49:B50"/>
    <mergeCell ref="C49:C50"/>
    <mergeCell ref="D49:D50"/>
    <mergeCell ref="E49:E50"/>
    <mergeCell ref="F49:F50"/>
    <mergeCell ref="G49:G50"/>
    <mergeCell ref="AI46:AI48"/>
    <mergeCell ref="AJ46:AJ48"/>
    <mergeCell ref="J47:J48"/>
    <mergeCell ref="K47:K48"/>
    <mergeCell ref="L47:L48"/>
    <mergeCell ref="M47:M48"/>
    <mergeCell ref="AC46:AC48"/>
    <mergeCell ref="AD46:AD48"/>
    <mergeCell ref="AE46:AE48"/>
    <mergeCell ref="AF46:AF48"/>
    <mergeCell ref="AG46:AG48"/>
    <mergeCell ref="AH46:AH48"/>
    <mergeCell ref="W46:W48"/>
    <mergeCell ref="X46:X48"/>
    <mergeCell ref="Y46:Y48"/>
    <mergeCell ref="Z46:Z48"/>
    <mergeCell ref="AA46:AA48"/>
    <mergeCell ref="AB46:AB48"/>
    <mergeCell ref="Q46:Q48"/>
    <mergeCell ref="R46:R48"/>
    <mergeCell ref="S46:S48"/>
    <mergeCell ref="T46:T48"/>
    <mergeCell ref="U46:U48"/>
    <mergeCell ref="V46:V48"/>
    <mergeCell ref="G46:G48"/>
    <mergeCell ref="H46:H48"/>
    <mergeCell ref="I46:I48"/>
    <mergeCell ref="N46:N48"/>
    <mergeCell ref="O46:O48"/>
    <mergeCell ref="P46:P48"/>
    <mergeCell ref="AJ43:AJ45"/>
    <mergeCell ref="J44:J45"/>
    <mergeCell ref="K44:K45"/>
    <mergeCell ref="L44:L45"/>
    <mergeCell ref="M44:M45"/>
    <mergeCell ref="B46:B48"/>
    <mergeCell ref="C46:C48"/>
    <mergeCell ref="D46:D48"/>
    <mergeCell ref="E46:E48"/>
    <mergeCell ref="F46:F48"/>
    <mergeCell ref="AD43:AD45"/>
    <mergeCell ref="AE43:AE45"/>
    <mergeCell ref="AF43:AF45"/>
    <mergeCell ref="AG43:AG45"/>
    <mergeCell ref="AH43:AH45"/>
    <mergeCell ref="AI43:AI45"/>
    <mergeCell ref="X43:X45"/>
    <mergeCell ref="Y43:Y45"/>
    <mergeCell ref="Z43:Z45"/>
    <mergeCell ref="AA43:AA45"/>
    <mergeCell ref="AB43:AB45"/>
    <mergeCell ref="AC43:AC45"/>
    <mergeCell ref="R43:R45"/>
    <mergeCell ref="S43:S45"/>
    <mergeCell ref="T43:T45"/>
    <mergeCell ref="U43:U45"/>
    <mergeCell ref="V43:V45"/>
    <mergeCell ref="W43:W45"/>
    <mergeCell ref="H43:H45"/>
    <mergeCell ref="I43:I45"/>
    <mergeCell ref="N43:N45"/>
    <mergeCell ref="O43:O45"/>
    <mergeCell ref="P43:P45"/>
    <mergeCell ref="Q43:Q45"/>
    <mergeCell ref="B43:B45"/>
    <mergeCell ref="C43:C45"/>
    <mergeCell ref="D43:D45"/>
    <mergeCell ref="E43:E45"/>
    <mergeCell ref="F43:F45"/>
    <mergeCell ref="G43:G45"/>
    <mergeCell ref="AD38:AD42"/>
    <mergeCell ref="AE38:AE42"/>
    <mergeCell ref="AF38:AF42"/>
    <mergeCell ref="AG38:AG42"/>
    <mergeCell ref="AH38:AH42"/>
    <mergeCell ref="AI38:AI42"/>
    <mergeCell ref="X38:X42"/>
    <mergeCell ref="Y38:Y42"/>
    <mergeCell ref="Z38:Z42"/>
    <mergeCell ref="AA38:AA42"/>
    <mergeCell ref="AB38:AB42"/>
    <mergeCell ref="AC38:AC42"/>
    <mergeCell ref="R38:R42"/>
    <mergeCell ref="S38:S42"/>
    <mergeCell ref="T38:T42"/>
    <mergeCell ref="U38:U42"/>
    <mergeCell ref="V38:V42"/>
    <mergeCell ref="W38:W42"/>
    <mergeCell ref="H38:H42"/>
    <mergeCell ref="I38:I42"/>
    <mergeCell ref="N38:N42"/>
    <mergeCell ref="O38:O42"/>
    <mergeCell ref="P38:P42"/>
    <mergeCell ref="Q38:Q42"/>
    <mergeCell ref="B38:B42"/>
    <mergeCell ref="C38:C42"/>
    <mergeCell ref="D38:D42"/>
    <mergeCell ref="E38:E42"/>
    <mergeCell ref="F38:F42"/>
    <mergeCell ref="G38:G42"/>
    <mergeCell ref="AJ32:AJ37"/>
    <mergeCell ref="F35:F37"/>
    <mergeCell ref="N35:N37"/>
    <mergeCell ref="U35:U37"/>
    <mergeCell ref="V35:V37"/>
    <mergeCell ref="AB35:AB37"/>
    <mergeCell ref="AE35:AE37"/>
    <mergeCell ref="AD32:AD37"/>
    <mergeCell ref="AE32:AE34"/>
    <mergeCell ref="AF32:AF37"/>
    <mergeCell ref="AG32:AG37"/>
    <mergeCell ref="AH32:AH37"/>
    <mergeCell ref="AI32:AI37"/>
    <mergeCell ref="X32:X37"/>
    <mergeCell ref="Y32:Y37"/>
    <mergeCell ref="Z32:Z37"/>
    <mergeCell ref="AA32:AA37"/>
    <mergeCell ref="AB32:AB34"/>
    <mergeCell ref="AC32:AC37"/>
    <mergeCell ref="R32:R37"/>
    <mergeCell ref="S32:S37"/>
    <mergeCell ref="T32:T37"/>
    <mergeCell ref="U32:U34"/>
    <mergeCell ref="V32:V34"/>
    <mergeCell ref="W32:W37"/>
    <mergeCell ref="H32:H37"/>
    <mergeCell ref="I32:I37"/>
    <mergeCell ref="N32:N34"/>
    <mergeCell ref="O32:O37"/>
    <mergeCell ref="P32:P37"/>
    <mergeCell ref="Q32:Q37"/>
    <mergeCell ref="B32:B37"/>
    <mergeCell ref="C32:C37"/>
    <mergeCell ref="D32:D37"/>
    <mergeCell ref="E32:E37"/>
    <mergeCell ref="F32:F34"/>
    <mergeCell ref="G32:G37"/>
    <mergeCell ref="AJ24:AJ28"/>
    <mergeCell ref="F29:F31"/>
    <mergeCell ref="U29:U31"/>
    <mergeCell ref="V29:V31"/>
    <mergeCell ref="AA29:AA31"/>
    <mergeCell ref="AB29:AB31"/>
    <mergeCell ref="AE29:AE31"/>
    <mergeCell ref="AD24:AD31"/>
    <mergeCell ref="AE24:AE28"/>
    <mergeCell ref="AF24:AF31"/>
    <mergeCell ref="AG24:AG31"/>
    <mergeCell ref="AH24:AH31"/>
    <mergeCell ref="AI24:AI31"/>
    <mergeCell ref="X24:X31"/>
    <mergeCell ref="Y24:Y31"/>
    <mergeCell ref="Z24:Z31"/>
    <mergeCell ref="AA24:AA28"/>
    <mergeCell ref="AB24:AB28"/>
    <mergeCell ref="AC24:AC31"/>
    <mergeCell ref="R24:R31"/>
    <mergeCell ref="S24:S31"/>
    <mergeCell ref="T24:T31"/>
    <mergeCell ref="U24:U28"/>
    <mergeCell ref="V24:V28"/>
    <mergeCell ref="W24:W31"/>
    <mergeCell ref="H24:H31"/>
    <mergeCell ref="I24:I31"/>
    <mergeCell ref="N24:N31"/>
    <mergeCell ref="O24:O31"/>
    <mergeCell ref="P24:P31"/>
    <mergeCell ref="Q24:Q31"/>
    <mergeCell ref="B24:B31"/>
    <mergeCell ref="C24:C31"/>
    <mergeCell ref="D24:D31"/>
    <mergeCell ref="E24:E31"/>
    <mergeCell ref="F24:F28"/>
    <mergeCell ref="G24:G31"/>
    <mergeCell ref="AJ18:AJ23"/>
    <mergeCell ref="F21:F23"/>
    <mergeCell ref="N21:N23"/>
    <mergeCell ref="U21:U23"/>
    <mergeCell ref="V21:V23"/>
    <mergeCell ref="AB21:AB23"/>
    <mergeCell ref="AE21:AE23"/>
    <mergeCell ref="AD18:AD23"/>
    <mergeCell ref="AE18:AE20"/>
    <mergeCell ref="AF18:AF23"/>
    <mergeCell ref="AG18:AG23"/>
    <mergeCell ref="AH18:AH23"/>
    <mergeCell ref="AI18:AI23"/>
    <mergeCell ref="X18:X23"/>
    <mergeCell ref="Y18:Y23"/>
    <mergeCell ref="Z18:Z23"/>
    <mergeCell ref="AA18:AA23"/>
    <mergeCell ref="AB18:AB20"/>
    <mergeCell ref="AC18:AC23"/>
    <mergeCell ref="R18:R23"/>
    <mergeCell ref="S18:S23"/>
    <mergeCell ref="T18:T23"/>
    <mergeCell ref="U18:U20"/>
    <mergeCell ref="V18:V20"/>
    <mergeCell ref="W18:W23"/>
    <mergeCell ref="H18:H23"/>
    <mergeCell ref="I18:I23"/>
    <mergeCell ref="N18:N20"/>
    <mergeCell ref="O18:O23"/>
    <mergeCell ref="P18:P23"/>
    <mergeCell ref="Q18:Q23"/>
    <mergeCell ref="B18:B23"/>
    <mergeCell ref="C18:C23"/>
    <mergeCell ref="D18:D23"/>
    <mergeCell ref="E18:E23"/>
    <mergeCell ref="F18:F20"/>
    <mergeCell ref="G18:G23"/>
    <mergeCell ref="AJ12:AJ17"/>
    <mergeCell ref="F15:F17"/>
    <mergeCell ref="N15:N17"/>
    <mergeCell ref="U15:U17"/>
    <mergeCell ref="V15:V17"/>
    <mergeCell ref="AB15:AB17"/>
    <mergeCell ref="AE15:AE17"/>
    <mergeCell ref="AD12:AD17"/>
    <mergeCell ref="AE12:AE14"/>
    <mergeCell ref="AF12:AF17"/>
    <mergeCell ref="AG12:AG17"/>
    <mergeCell ref="AH12:AH17"/>
    <mergeCell ref="AI12:AI17"/>
    <mergeCell ref="X12:X17"/>
    <mergeCell ref="Y12:Y17"/>
    <mergeCell ref="Z12:Z17"/>
    <mergeCell ref="AA12:AA17"/>
    <mergeCell ref="AB12:AB14"/>
    <mergeCell ref="AC12:AC17"/>
    <mergeCell ref="R12:R17"/>
    <mergeCell ref="S12:S17"/>
    <mergeCell ref="T12:T17"/>
    <mergeCell ref="U12:U14"/>
    <mergeCell ref="V12:V14"/>
    <mergeCell ref="W12:W17"/>
    <mergeCell ref="H12:H17"/>
    <mergeCell ref="I12:I17"/>
    <mergeCell ref="N12:N14"/>
    <mergeCell ref="O12:O17"/>
    <mergeCell ref="P12:P17"/>
    <mergeCell ref="Q12:Q17"/>
    <mergeCell ref="B12:B17"/>
    <mergeCell ref="C12:C17"/>
    <mergeCell ref="D12:D17"/>
    <mergeCell ref="E12:E17"/>
    <mergeCell ref="F12:F14"/>
    <mergeCell ref="G12:G17"/>
    <mergeCell ref="AD10:AD11"/>
    <mergeCell ref="H10:H11"/>
    <mergeCell ref="I10:I11"/>
    <mergeCell ref="N10:N11"/>
    <mergeCell ref="O10:O11"/>
    <mergeCell ref="P10:P11"/>
    <mergeCell ref="Q10:Q11"/>
    <mergeCell ref="B10:B11"/>
    <mergeCell ref="C10:C11"/>
    <mergeCell ref="D10:D11"/>
    <mergeCell ref="E10:E11"/>
    <mergeCell ref="F10:F11"/>
    <mergeCell ref="G10:G11"/>
    <mergeCell ref="AI8:AI9"/>
    <mergeCell ref="X8:X9"/>
    <mergeCell ref="Y8:Y9"/>
    <mergeCell ref="Z8:Z9"/>
    <mergeCell ref="AA8:AA9"/>
    <mergeCell ref="AB8:AB9"/>
    <mergeCell ref="AC8:AC9"/>
    <mergeCell ref="R8:R9"/>
    <mergeCell ref="S8:S9"/>
    <mergeCell ref="T8:T9"/>
    <mergeCell ref="U8:U9"/>
    <mergeCell ref="V8:V9"/>
    <mergeCell ref="W8:W9"/>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8:H9"/>
    <mergeCell ref="I8:I9"/>
    <mergeCell ref="N8:N9"/>
    <mergeCell ref="O8:O9"/>
    <mergeCell ref="P8:P9"/>
    <mergeCell ref="Q8:Q9"/>
    <mergeCell ref="B8:B9"/>
    <mergeCell ref="C8:C9"/>
    <mergeCell ref="D8:D9"/>
    <mergeCell ref="E8:E9"/>
    <mergeCell ref="F8:F9"/>
    <mergeCell ref="G8:G9"/>
    <mergeCell ref="AD6:AD7"/>
    <mergeCell ref="AE6:AE7"/>
    <mergeCell ref="AF6:AF7"/>
    <mergeCell ref="AG6:AG7"/>
    <mergeCell ref="AH6:AH7"/>
    <mergeCell ref="AD8:AD9"/>
    <mergeCell ref="AE8:AE9"/>
    <mergeCell ref="AF8:AF9"/>
    <mergeCell ref="AG8:AG9"/>
    <mergeCell ref="AH8:AH9"/>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F19BA-9E33-43EB-91E4-3300790D1B1E}">
  <dimension ref="A1:AJ72"/>
  <sheetViews>
    <sheetView topLeftCell="A64" zoomScale="80" zoomScaleNormal="80" workbookViewId="0">
      <selection activeCell="C82" sqref="C82"/>
    </sheetView>
  </sheetViews>
  <sheetFormatPr defaultRowHeight="14.5" x14ac:dyDescent="0.35"/>
  <cols>
    <col min="1" max="1" width="5" customWidth="1"/>
    <col min="2" max="2" width="21" customWidth="1"/>
    <col min="3" max="3" width="19.1796875" customWidth="1"/>
    <col min="4" max="5" width="13.54296875" customWidth="1"/>
    <col min="6" max="6" width="20.7265625" customWidth="1"/>
    <col min="7" max="7" width="50.453125" customWidth="1"/>
    <col min="8" max="8" width="14.54296875" customWidth="1"/>
    <col min="9" max="9" width="13.54296875" customWidth="1"/>
    <col min="10" max="10" width="30.453125" customWidth="1"/>
    <col min="11" max="14" width="10.54296875" customWidth="1"/>
    <col min="15" max="16" width="15.54296875" customWidth="1"/>
    <col min="17" max="17" width="18.54296875" customWidth="1"/>
    <col min="18" max="18" width="15.54296875" customWidth="1"/>
    <col min="19" max="21" width="14" customWidth="1"/>
    <col min="22" max="23" width="11.453125" customWidth="1"/>
    <col min="24" max="24" width="10" customWidth="1"/>
    <col min="25" max="25" width="11.54296875" customWidth="1"/>
    <col min="26" max="27" width="12.453125" customWidth="1"/>
    <col min="28" max="29" width="11.453125" customWidth="1"/>
    <col min="30" max="30" width="12.453125" customWidth="1"/>
    <col min="31" max="33" width="11.453125" customWidth="1"/>
    <col min="34" max="34" width="24.453125" customWidth="1"/>
    <col min="35" max="35" width="19.453125" customWidth="1"/>
    <col min="36" max="36" width="10.453125" customWidth="1"/>
  </cols>
  <sheetData>
    <row r="1" spans="1:36" x14ac:dyDescent="0.35">
      <c r="A1" s="1"/>
      <c r="B1" s="319" t="s">
        <v>40</v>
      </c>
      <c r="C1" s="319"/>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319"/>
      <c r="AJ1" s="1"/>
    </row>
    <row r="2" spans="1:36" ht="15" thickBot="1" x14ac:dyDescent="0.4">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15" customHeight="1" x14ac:dyDescent="0.35">
      <c r="A3" s="1"/>
      <c r="B3" s="534" t="s">
        <v>0</v>
      </c>
      <c r="C3" s="525" t="s">
        <v>1</v>
      </c>
      <c r="D3" s="525" t="s">
        <v>28</v>
      </c>
      <c r="E3" s="525" t="s">
        <v>29</v>
      </c>
      <c r="F3" s="525" t="s">
        <v>30</v>
      </c>
      <c r="G3" s="525" t="s">
        <v>3</v>
      </c>
      <c r="H3" s="525" t="s">
        <v>4</v>
      </c>
      <c r="I3" s="525" t="s">
        <v>5</v>
      </c>
      <c r="J3" s="527" t="s">
        <v>6</v>
      </c>
      <c r="K3" s="527"/>
      <c r="L3" s="527"/>
      <c r="M3" s="527"/>
      <c r="N3" s="523" t="s">
        <v>47</v>
      </c>
      <c r="O3" s="525" t="s">
        <v>31</v>
      </c>
      <c r="P3" s="533" t="s">
        <v>42</v>
      </c>
      <c r="Q3" s="533" t="s">
        <v>32</v>
      </c>
      <c r="R3" s="533" t="s">
        <v>37</v>
      </c>
      <c r="S3" s="533" t="s">
        <v>33</v>
      </c>
      <c r="T3" s="525" t="s">
        <v>55</v>
      </c>
      <c r="U3" s="525" t="s">
        <v>57</v>
      </c>
      <c r="V3" s="527" t="s">
        <v>59</v>
      </c>
      <c r="W3" s="527"/>
      <c r="X3" s="527"/>
      <c r="Y3" s="527"/>
      <c r="Z3" s="527"/>
      <c r="AA3" s="527"/>
      <c r="AB3" s="525" t="s">
        <v>69</v>
      </c>
      <c r="AC3" s="528" t="s">
        <v>75</v>
      </c>
      <c r="AD3" s="530" t="s">
        <v>77</v>
      </c>
      <c r="AE3" s="531"/>
      <c r="AF3" s="532"/>
      <c r="AG3" s="523" t="s">
        <v>27</v>
      </c>
      <c r="AH3" s="523" t="s">
        <v>36</v>
      </c>
      <c r="AI3" s="525" t="s">
        <v>34</v>
      </c>
      <c r="AJ3" s="526" t="s">
        <v>35</v>
      </c>
    </row>
    <row r="4" spans="1:36" ht="139.5" customHeight="1" thickBot="1" x14ac:dyDescent="0.4">
      <c r="A4" s="1"/>
      <c r="B4" s="535"/>
      <c r="C4" s="309"/>
      <c r="D4" s="309"/>
      <c r="E4" s="309"/>
      <c r="F4" s="309"/>
      <c r="G4" s="309"/>
      <c r="H4" s="309"/>
      <c r="I4" s="309"/>
      <c r="J4" s="25" t="s">
        <v>7</v>
      </c>
      <c r="K4" s="25" t="s">
        <v>8</v>
      </c>
      <c r="L4" s="25" t="s">
        <v>9</v>
      </c>
      <c r="M4" s="26" t="s">
        <v>10</v>
      </c>
      <c r="N4" s="524"/>
      <c r="O4" s="309"/>
      <c r="P4" s="313"/>
      <c r="Q4" s="313"/>
      <c r="R4" s="313"/>
      <c r="S4" s="313"/>
      <c r="T4" s="309"/>
      <c r="U4" s="309"/>
      <c r="V4" s="25" t="s">
        <v>61</v>
      </c>
      <c r="W4" s="25" t="s">
        <v>62</v>
      </c>
      <c r="X4" s="25" t="s">
        <v>15</v>
      </c>
      <c r="Y4" s="25" t="s">
        <v>63</v>
      </c>
      <c r="Z4" s="25" t="s">
        <v>60</v>
      </c>
      <c r="AA4" s="25" t="s">
        <v>25</v>
      </c>
      <c r="AB4" s="309"/>
      <c r="AC4" s="529"/>
      <c r="AD4" s="25" t="s">
        <v>16</v>
      </c>
      <c r="AE4" s="25" t="s">
        <v>17</v>
      </c>
      <c r="AF4" s="25" t="s">
        <v>26</v>
      </c>
      <c r="AG4" s="524"/>
      <c r="AH4" s="524"/>
      <c r="AI4" s="309"/>
      <c r="AJ4" s="496"/>
    </row>
    <row r="5" spans="1:36" ht="15" thickBot="1" x14ac:dyDescent="0.4">
      <c r="A5" s="1"/>
      <c r="B5" s="30">
        <v>1</v>
      </c>
      <c r="C5" s="31">
        <v>2</v>
      </c>
      <c r="D5" s="31">
        <v>3</v>
      </c>
      <c r="E5" s="31">
        <v>4</v>
      </c>
      <c r="F5" s="31">
        <v>5</v>
      </c>
      <c r="G5" s="31">
        <v>6</v>
      </c>
      <c r="H5" s="31">
        <v>7</v>
      </c>
      <c r="I5" s="31">
        <v>8</v>
      </c>
      <c r="J5" s="31">
        <v>9</v>
      </c>
      <c r="K5" s="31">
        <v>10</v>
      </c>
      <c r="L5" s="31">
        <v>11</v>
      </c>
      <c r="M5" s="31">
        <v>12</v>
      </c>
      <c r="N5" s="31">
        <v>13</v>
      </c>
      <c r="O5" s="31">
        <v>14</v>
      </c>
      <c r="P5" s="31">
        <v>15</v>
      </c>
      <c r="Q5" s="31">
        <v>16</v>
      </c>
      <c r="R5" s="31">
        <v>17</v>
      </c>
      <c r="S5" s="32">
        <v>18</v>
      </c>
      <c r="T5" s="31">
        <v>19</v>
      </c>
      <c r="U5" s="31">
        <v>20</v>
      </c>
      <c r="V5" s="31">
        <v>21</v>
      </c>
      <c r="W5" s="31">
        <v>22</v>
      </c>
      <c r="X5" s="31">
        <v>23</v>
      </c>
      <c r="Y5" s="31">
        <v>24</v>
      </c>
      <c r="Z5" s="31">
        <v>25</v>
      </c>
      <c r="AA5" s="31">
        <v>26</v>
      </c>
      <c r="AB5" s="31">
        <v>27</v>
      </c>
      <c r="AC5" s="31">
        <v>28</v>
      </c>
      <c r="AD5" s="31">
        <v>29</v>
      </c>
      <c r="AE5" s="31">
        <v>30</v>
      </c>
      <c r="AF5" s="31">
        <v>31</v>
      </c>
      <c r="AG5" s="31">
        <v>32</v>
      </c>
      <c r="AH5" s="31">
        <v>33</v>
      </c>
      <c r="AI5" s="31">
        <v>34</v>
      </c>
      <c r="AJ5" s="33">
        <v>35</v>
      </c>
    </row>
    <row r="6" spans="1:36" ht="43" customHeight="1" x14ac:dyDescent="0.35">
      <c r="A6" s="1"/>
      <c r="B6" s="468" t="s">
        <v>153</v>
      </c>
      <c r="C6" s="457" t="s">
        <v>154</v>
      </c>
      <c r="D6" s="457" t="s">
        <v>233</v>
      </c>
      <c r="E6" s="457" t="s">
        <v>155</v>
      </c>
      <c r="F6" s="457" t="s">
        <v>156</v>
      </c>
      <c r="G6" s="457" t="s">
        <v>166</v>
      </c>
      <c r="H6" s="457" t="s">
        <v>89</v>
      </c>
      <c r="I6" s="457" t="s">
        <v>89</v>
      </c>
      <c r="J6" s="34" t="s">
        <v>167</v>
      </c>
      <c r="K6" s="34" t="s">
        <v>168</v>
      </c>
      <c r="L6" s="34" t="s">
        <v>145</v>
      </c>
      <c r="M6" s="34">
        <v>38</v>
      </c>
      <c r="N6" s="457" t="s">
        <v>93</v>
      </c>
      <c r="O6" s="457" t="s">
        <v>128</v>
      </c>
      <c r="P6" s="519" t="s">
        <v>171</v>
      </c>
      <c r="Q6" s="519" t="s">
        <v>172</v>
      </c>
      <c r="R6" s="519" t="s">
        <v>97</v>
      </c>
      <c r="S6" s="519" t="s">
        <v>98</v>
      </c>
      <c r="T6" s="465">
        <f>U6</f>
        <v>682459.7</v>
      </c>
      <c r="U6" s="465">
        <f>SUM(V6:AA7)</f>
        <v>682459.7</v>
      </c>
      <c r="V6" s="465">
        <v>682459.7</v>
      </c>
      <c r="W6" s="465">
        <v>0</v>
      </c>
      <c r="X6" s="465">
        <v>0</v>
      </c>
      <c r="Y6" s="465">
        <v>0</v>
      </c>
      <c r="Z6" s="465">
        <v>0</v>
      </c>
      <c r="AA6" s="465">
        <v>0</v>
      </c>
      <c r="AB6" s="465">
        <v>120434.1</v>
      </c>
      <c r="AC6" s="519" t="s">
        <v>100</v>
      </c>
      <c r="AD6" s="521">
        <v>0</v>
      </c>
      <c r="AE6" s="521">
        <f>U6</f>
        <v>682459.7</v>
      </c>
      <c r="AF6" s="521">
        <v>0</v>
      </c>
      <c r="AG6" s="498"/>
      <c r="AH6" s="459">
        <v>45170</v>
      </c>
      <c r="AI6" s="459">
        <v>45200</v>
      </c>
      <c r="AJ6" s="500">
        <v>45174</v>
      </c>
    </row>
    <row r="7" spans="1:36" ht="52.5" customHeight="1" thickBot="1" x14ac:dyDescent="0.4">
      <c r="A7" s="1"/>
      <c r="B7" s="469"/>
      <c r="C7" s="458"/>
      <c r="D7" s="458"/>
      <c r="E7" s="458"/>
      <c r="F7" s="458"/>
      <c r="G7" s="458"/>
      <c r="H7" s="458"/>
      <c r="I7" s="458"/>
      <c r="J7" s="35" t="s">
        <v>169</v>
      </c>
      <c r="K7" s="35" t="s">
        <v>170</v>
      </c>
      <c r="L7" s="35" t="s">
        <v>139</v>
      </c>
      <c r="M7" s="35">
        <v>38</v>
      </c>
      <c r="N7" s="458"/>
      <c r="O7" s="458"/>
      <c r="P7" s="509"/>
      <c r="Q7" s="509"/>
      <c r="R7" s="509"/>
      <c r="S7" s="509"/>
      <c r="T7" s="458"/>
      <c r="U7" s="458"/>
      <c r="V7" s="458"/>
      <c r="W7" s="466"/>
      <c r="X7" s="466"/>
      <c r="Y7" s="466"/>
      <c r="Z7" s="466"/>
      <c r="AA7" s="466"/>
      <c r="AB7" s="458"/>
      <c r="AC7" s="509"/>
      <c r="AD7" s="507"/>
      <c r="AE7" s="520"/>
      <c r="AF7" s="507"/>
      <c r="AG7" s="505"/>
      <c r="AH7" s="460"/>
      <c r="AI7" s="460"/>
      <c r="AJ7" s="518"/>
    </row>
    <row r="8" spans="1:36" ht="40" customHeight="1" x14ac:dyDescent="0.35">
      <c r="A8" s="1"/>
      <c r="B8" s="468" t="s">
        <v>157</v>
      </c>
      <c r="C8" s="457" t="s">
        <v>158</v>
      </c>
      <c r="D8" s="457" t="s">
        <v>234</v>
      </c>
      <c r="E8" s="457" t="s">
        <v>155</v>
      </c>
      <c r="F8" s="457" t="s">
        <v>159</v>
      </c>
      <c r="G8" s="457" t="s">
        <v>166</v>
      </c>
      <c r="H8" s="457" t="s">
        <v>89</v>
      </c>
      <c r="I8" s="457" t="s">
        <v>89</v>
      </c>
      <c r="J8" s="34" t="s">
        <v>167</v>
      </c>
      <c r="K8" s="34" t="s">
        <v>168</v>
      </c>
      <c r="L8" s="34" t="s">
        <v>145</v>
      </c>
      <c r="M8" s="34">
        <v>44</v>
      </c>
      <c r="N8" s="457" t="s">
        <v>93</v>
      </c>
      <c r="O8" s="457" t="s">
        <v>113</v>
      </c>
      <c r="P8" s="519" t="s">
        <v>171</v>
      </c>
      <c r="Q8" s="519" t="s">
        <v>172</v>
      </c>
      <c r="R8" s="519" t="s">
        <v>97</v>
      </c>
      <c r="S8" s="519" t="s">
        <v>98</v>
      </c>
      <c r="T8" s="465">
        <f>U8+U10+U12</f>
        <v>4852722.82</v>
      </c>
      <c r="U8" s="465">
        <f>SUM(V8:AA9)</f>
        <v>1387489.93</v>
      </c>
      <c r="V8" s="465">
        <v>1387489.93</v>
      </c>
      <c r="W8" s="465">
        <v>0</v>
      </c>
      <c r="X8" s="465">
        <v>0</v>
      </c>
      <c r="Y8" s="465">
        <v>0</v>
      </c>
      <c r="Z8" s="465">
        <v>0</v>
      </c>
      <c r="AA8" s="465">
        <v>0</v>
      </c>
      <c r="AB8" s="465">
        <v>244851.16</v>
      </c>
      <c r="AC8" s="519" t="s">
        <v>100</v>
      </c>
      <c r="AD8" s="521">
        <v>0</v>
      </c>
      <c r="AE8" s="521">
        <f>U8</f>
        <v>1387489.93</v>
      </c>
      <c r="AF8" s="521">
        <v>0</v>
      </c>
      <c r="AG8" s="498"/>
      <c r="AH8" s="459">
        <v>45200</v>
      </c>
      <c r="AI8" s="459">
        <v>45261</v>
      </c>
      <c r="AJ8" s="500">
        <v>45209</v>
      </c>
    </row>
    <row r="9" spans="1:36" ht="45.65" customHeight="1" x14ac:dyDescent="0.35">
      <c r="A9" s="1"/>
      <c r="B9" s="481"/>
      <c r="C9" s="471"/>
      <c r="D9" s="471"/>
      <c r="E9" s="471"/>
      <c r="F9" s="497"/>
      <c r="G9" s="471"/>
      <c r="H9" s="497"/>
      <c r="I9" s="497"/>
      <c r="J9" s="27" t="s">
        <v>169</v>
      </c>
      <c r="K9" s="27" t="s">
        <v>170</v>
      </c>
      <c r="L9" s="27" t="s">
        <v>139</v>
      </c>
      <c r="M9" s="27">
        <v>44</v>
      </c>
      <c r="N9" s="497"/>
      <c r="O9" s="497"/>
      <c r="P9" s="517"/>
      <c r="Q9" s="517"/>
      <c r="R9" s="517"/>
      <c r="S9" s="517"/>
      <c r="T9" s="471"/>
      <c r="U9" s="471"/>
      <c r="V9" s="471"/>
      <c r="W9" s="470"/>
      <c r="X9" s="470"/>
      <c r="Y9" s="470"/>
      <c r="Z9" s="470"/>
      <c r="AA9" s="470"/>
      <c r="AB9" s="470"/>
      <c r="AC9" s="520"/>
      <c r="AD9" s="522"/>
      <c r="AE9" s="520"/>
      <c r="AF9" s="522"/>
      <c r="AG9" s="499"/>
      <c r="AH9" s="472"/>
      <c r="AI9" s="472"/>
      <c r="AJ9" s="501"/>
    </row>
    <row r="10" spans="1:36" ht="41.5" customHeight="1" x14ac:dyDescent="0.35">
      <c r="A10" s="1"/>
      <c r="B10" s="481"/>
      <c r="C10" s="471"/>
      <c r="D10" s="471"/>
      <c r="E10" s="471"/>
      <c r="F10" s="474" t="s">
        <v>160</v>
      </c>
      <c r="G10" s="471"/>
      <c r="H10" s="474" t="s">
        <v>89</v>
      </c>
      <c r="I10" s="474" t="s">
        <v>89</v>
      </c>
      <c r="J10" s="27" t="s">
        <v>167</v>
      </c>
      <c r="K10" s="27" t="s">
        <v>168</v>
      </c>
      <c r="L10" s="27" t="s">
        <v>145</v>
      </c>
      <c r="M10" s="27">
        <v>75</v>
      </c>
      <c r="N10" s="474" t="s">
        <v>93</v>
      </c>
      <c r="O10" s="474" t="s">
        <v>126</v>
      </c>
      <c r="P10" s="508" t="s">
        <v>171</v>
      </c>
      <c r="Q10" s="508" t="s">
        <v>172</v>
      </c>
      <c r="R10" s="508" t="s">
        <v>97</v>
      </c>
      <c r="S10" s="508" t="s">
        <v>98</v>
      </c>
      <c r="T10" s="471"/>
      <c r="U10" s="494">
        <f>SUM(V10:AA11)</f>
        <v>818031.58</v>
      </c>
      <c r="V10" s="494">
        <v>818031.58</v>
      </c>
      <c r="W10" s="494">
        <v>0</v>
      </c>
      <c r="X10" s="494">
        <v>0</v>
      </c>
      <c r="Y10" s="494">
        <v>0</v>
      </c>
      <c r="Z10" s="494">
        <v>0</v>
      </c>
      <c r="AA10" s="506">
        <v>0</v>
      </c>
      <c r="AB10" s="494">
        <v>144358.51999999999</v>
      </c>
      <c r="AC10" s="508" t="s">
        <v>100</v>
      </c>
      <c r="AD10" s="506">
        <v>0</v>
      </c>
      <c r="AE10" s="506">
        <f>U10</f>
        <v>818031.58</v>
      </c>
      <c r="AF10" s="506">
        <v>0</v>
      </c>
      <c r="AG10" s="504"/>
      <c r="AH10" s="472"/>
      <c r="AI10" s="472"/>
      <c r="AJ10" s="501"/>
    </row>
    <row r="11" spans="1:36" ht="53.15" customHeight="1" x14ac:dyDescent="0.35">
      <c r="A11" s="1"/>
      <c r="B11" s="481"/>
      <c r="C11" s="471"/>
      <c r="D11" s="471"/>
      <c r="E11" s="471"/>
      <c r="F11" s="497"/>
      <c r="G11" s="471"/>
      <c r="H11" s="497"/>
      <c r="I11" s="497"/>
      <c r="J11" s="27" t="s">
        <v>169</v>
      </c>
      <c r="K11" s="27" t="s">
        <v>170</v>
      </c>
      <c r="L11" s="27" t="s">
        <v>139</v>
      </c>
      <c r="M11" s="27">
        <v>75</v>
      </c>
      <c r="N11" s="497"/>
      <c r="O11" s="497"/>
      <c r="P11" s="517"/>
      <c r="Q11" s="517"/>
      <c r="R11" s="517"/>
      <c r="S11" s="517"/>
      <c r="T11" s="471"/>
      <c r="U11" s="497"/>
      <c r="V11" s="495"/>
      <c r="W11" s="495"/>
      <c r="X11" s="495"/>
      <c r="Y11" s="495"/>
      <c r="Z11" s="495"/>
      <c r="AA11" s="516"/>
      <c r="AB11" s="495"/>
      <c r="AC11" s="517"/>
      <c r="AD11" s="516"/>
      <c r="AE11" s="517"/>
      <c r="AF11" s="516"/>
      <c r="AG11" s="499"/>
      <c r="AH11" s="472"/>
      <c r="AI11" s="472"/>
      <c r="AJ11" s="501"/>
    </row>
    <row r="12" spans="1:36" ht="38.5" customHeight="1" x14ac:dyDescent="0.35">
      <c r="A12" s="1"/>
      <c r="B12" s="481"/>
      <c r="C12" s="471"/>
      <c r="D12" s="471"/>
      <c r="E12" s="471"/>
      <c r="F12" s="474" t="s">
        <v>161</v>
      </c>
      <c r="G12" s="471"/>
      <c r="H12" s="474" t="s">
        <v>89</v>
      </c>
      <c r="I12" s="474" t="s">
        <v>89</v>
      </c>
      <c r="J12" s="27" t="s">
        <v>167</v>
      </c>
      <c r="K12" s="27" t="s">
        <v>168</v>
      </c>
      <c r="L12" s="27" t="s">
        <v>145</v>
      </c>
      <c r="M12" s="27">
        <v>65</v>
      </c>
      <c r="N12" s="474" t="s">
        <v>93</v>
      </c>
      <c r="O12" s="474" t="s">
        <v>127</v>
      </c>
      <c r="P12" s="508" t="s">
        <v>171</v>
      </c>
      <c r="Q12" s="508" t="s">
        <v>172</v>
      </c>
      <c r="R12" s="508" t="s">
        <v>97</v>
      </c>
      <c r="S12" s="508" t="s">
        <v>98</v>
      </c>
      <c r="T12" s="471"/>
      <c r="U12" s="494">
        <f>SUM(V12:AA13)</f>
        <v>2647201.31</v>
      </c>
      <c r="V12" s="494">
        <v>2647201.31</v>
      </c>
      <c r="W12" s="494">
        <v>0</v>
      </c>
      <c r="X12" s="494">
        <v>0</v>
      </c>
      <c r="Y12" s="494">
        <v>0</v>
      </c>
      <c r="Z12" s="494">
        <v>0</v>
      </c>
      <c r="AA12" s="506">
        <v>0</v>
      </c>
      <c r="AB12" s="494">
        <v>467153.17</v>
      </c>
      <c r="AC12" s="508" t="s">
        <v>100</v>
      </c>
      <c r="AD12" s="506">
        <v>0</v>
      </c>
      <c r="AE12" s="506">
        <f>U12</f>
        <v>2647201.31</v>
      </c>
      <c r="AF12" s="506">
        <v>0</v>
      </c>
      <c r="AG12" s="504"/>
      <c r="AH12" s="472"/>
      <c r="AI12" s="472"/>
      <c r="AJ12" s="501"/>
    </row>
    <row r="13" spans="1:36" ht="47.5" customHeight="1" thickBot="1" x14ac:dyDescent="0.4">
      <c r="A13" s="1"/>
      <c r="B13" s="469"/>
      <c r="C13" s="458"/>
      <c r="D13" s="458"/>
      <c r="E13" s="458"/>
      <c r="F13" s="458"/>
      <c r="G13" s="458"/>
      <c r="H13" s="458"/>
      <c r="I13" s="458"/>
      <c r="J13" s="35" t="s">
        <v>169</v>
      </c>
      <c r="K13" s="35" t="s">
        <v>170</v>
      </c>
      <c r="L13" s="35" t="s">
        <v>139</v>
      </c>
      <c r="M13" s="35">
        <v>65</v>
      </c>
      <c r="N13" s="458"/>
      <c r="O13" s="458"/>
      <c r="P13" s="509"/>
      <c r="Q13" s="509"/>
      <c r="R13" s="509"/>
      <c r="S13" s="509"/>
      <c r="T13" s="458"/>
      <c r="U13" s="458"/>
      <c r="V13" s="466"/>
      <c r="W13" s="466"/>
      <c r="X13" s="466"/>
      <c r="Y13" s="466"/>
      <c r="Z13" s="466"/>
      <c r="AA13" s="507"/>
      <c r="AB13" s="466"/>
      <c r="AC13" s="509"/>
      <c r="AD13" s="507"/>
      <c r="AE13" s="509"/>
      <c r="AF13" s="507"/>
      <c r="AG13" s="505"/>
      <c r="AH13" s="460"/>
      <c r="AI13" s="460"/>
      <c r="AJ13" s="518"/>
    </row>
    <row r="14" spans="1:36" ht="38.15" customHeight="1" x14ac:dyDescent="0.35">
      <c r="A14" s="1"/>
      <c r="B14" s="481" t="s">
        <v>162</v>
      </c>
      <c r="C14" s="471" t="s">
        <v>163</v>
      </c>
      <c r="D14" s="471" t="s">
        <v>234</v>
      </c>
      <c r="E14" s="471" t="s">
        <v>155</v>
      </c>
      <c r="F14" s="510" t="s">
        <v>164</v>
      </c>
      <c r="G14" s="471" t="s">
        <v>166</v>
      </c>
      <c r="H14" s="510" t="s">
        <v>89</v>
      </c>
      <c r="I14" s="510" t="s">
        <v>89</v>
      </c>
      <c r="J14" s="252" t="s">
        <v>167</v>
      </c>
      <c r="K14" s="252" t="s">
        <v>168</v>
      </c>
      <c r="L14" s="252" t="s">
        <v>145</v>
      </c>
      <c r="M14" s="253">
        <v>42</v>
      </c>
      <c r="N14" s="510" t="s">
        <v>93</v>
      </c>
      <c r="O14" s="510" t="s">
        <v>133</v>
      </c>
      <c r="P14" s="510" t="s">
        <v>171</v>
      </c>
      <c r="Q14" s="510" t="s">
        <v>172</v>
      </c>
      <c r="R14" s="510" t="s">
        <v>97</v>
      </c>
      <c r="S14" s="510" t="s">
        <v>98</v>
      </c>
      <c r="T14" s="465">
        <f>U14+U16</f>
        <v>2913800.1399999997</v>
      </c>
      <c r="U14" s="502">
        <f>SUM(V14:AA15)</f>
        <v>1103112.23</v>
      </c>
      <c r="V14" s="502">
        <v>1103112.23</v>
      </c>
      <c r="W14" s="502">
        <v>0</v>
      </c>
      <c r="X14" s="502">
        <v>0</v>
      </c>
      <c r="Y14" s="502">
        <v>0</v>
      </c>
      <c r="Z14" s="502">
        <v>0</v>
      </c>
      <c r="AA14" s="502">
        <v>0</v>
      </c>
      <c r="AB14" s="502">
        <v>194666.86</v>
      </c>
      <c r="AC14" s="510" t="s">
        <v>100</v>
      </c>
      <c r="AD14" s="502">
        <v>0</v>
      </c>
      <c r="AE14" s="502">
        <f>U14</f>
        <v>1103112.23</v>
      </c>
      <c r="AF14" s="502">
        <v>0</v>
      </c>
      <c r="AG14" s="498"/>
      <c r="AH14" s="459">
        <v>45474</v>
      </c>
      <c r="AI14" s="459">
        <v>45536</v>
      </c>
      <c r="AJ14" s="500">
        <v>45483</v>
      </c>
    </row>
    <row r="15" spans="1:36" ht="47.15" customHeight="1" x14ac:dyDescent="0.35">
      <c r="A15" s="1"/>
      <c r="B15" s="481"/>
      <c r="C15" s="471"/>
      <c r="D15" s="471"/>
      <c r="E15" s="471"/>
      <c r="F15" s="511"/>
      <c r="G15" s="471"/>
      <c r="H15" s="511"/>
      <c r="I15" s="511"/>
      <c r="J15" s="252" t="s">
        <v>169</v>
      </c>
      <c r="K15" s="252" t="s">
        <v>170</v>
      </c>
      <c r="L15" s="252" t="s">
        <v>139</v>
      </c>
      <c r="M15" s="252">
        <v>42</v>
      </c>
      <c r="N15" s="511"/>
      <c r="O15" s="511"/>
      <c r="P15" s="511"/>
      <c r="Q15" s="511"/>
      <c r="R15" s="511"/>
      <c r="S15" s="511"/>
      <c r="T15" s="471"/>
      <c r="U15" s="512"/>
      <c r="V15" s="503"/>
      <c r="W15" s="503"/>
      <c r="X15" s="503"/>
      <c r="Y15" s="503"/>
      <c r="Z15" s="503"/>
      <c r="AA15" s="503"/>
      <c r="AB15" s="503"/>
      <c r="AC15" s="511"/>
      <c r="AD15" s="503"/>
      <c r="AE15" s="503"/>
      <c r="AF15" s="503"/>
      <c r="AG15" s="499"/>
      <c r="AH15" s="472"/>
      <c r="AI15" s="472"/>
      <c r="AJ15" s="501"/>
    </row>
    <row r="16" spans="1:36" ht="36" customHeight="1" x14ac:dyDescent="0.35">
      <c r="A16" s="1"/>
      <c r="B16" s="481"/>
      <c r="C16" s="471"/>
      <c r="D16" s="471"/>
      <c r="E16" s="471"/>
      <c r="F16" s="514" t="s">
        <v>165</v>
      </c>
      <c r="G16" s="471"/>
      <c r="H16" s="471" t="s">
        <v>89</v>
      </c>
      <c r="I16" s="471" t="s">
        <v>89</v>
      </c>
      <c r="J16" s="29" t="s">
        <v>167</v>
      </c>
      <c r="K16" s="29" t="s">
        <v>168</v>
      </c>
      <c r="L16" s="29" t="s">
        <v>145</v>
      </c>
      <c r="M16" s="28">
        <v>47</v>
      </c>
      <c r="N16" s="474" t="s">
        <v>93</v>
      </c>
      <c r="O16" s="474" t="s">
        <v>94</v>
      </c>
      <c r="P16" s="508" t="s">
        <v>171</v>
      </c>
      <c r="Q16" s="508" t="s">
        <v>172</v>
      </c>
      <c r="R16" s="508" t="s">
        <v>97</v>
      </c>
      <c r="S16" s="508" t="s">
        <v>98</v>
      </c>
      <c r="T16" s="471"/>
      <c r="U16" s="494">
        <f>SUM(V16:AA17)</f>
        <v>1810687.91</v>
      </c>
      <c r="V16" s="494">
        <v>1810687.91</v>
      </c>
      <c r="W16" s="494">
        <v>0</v>
      </c>
      <c r="X16" s="494">
        <v>0</v>
      </c>
      <c r="Y16" s="494">
        <v>0</v>
      </c>
      <c r="Z16" s="494">
        <v>0</v>
      </c>
      <c r="AA16" s="506">
        <v>0</v>
      </c>
      <c r="AB16" s="494">
        <v>319533.15999999997</v>
      </c>
      <c r="AC16" s="508" t="s">
        <v>100</v>
      </c>
      <c r="AD16" s="506">
        <v>0</v>
      </c>
      <c r="AE16" s="506">
        <f>U16</f>
        <v>1810687.91</v>
      </c>
      <c r="AF16" s="506">
        <v>0</v>
      </c>
      <c r="AG16" s="504"/>
      <c r="AH16" s="472"/>
      <c r="AI16" s="472"/>
      <c r="AJ16" s="501"/>
    </row>
    <row r="17" spans="1:36" ht="53.15" customHeight="1" thickBot="1" x14ac:dyDescent="0.4">
      <c r="A17" s="1"/>
      <c r="B17" s="469"/>
      <c r="C17" s="458"/>
      <c r="D17" s="458"/>
      <c r="E17" s="458"/>
      <c r="F17" s="515"/>
      <c r="G17" s="513"/>
      <c r="H17" s="458"/>
      <c r="I17" s="458"/>
      <c r="J17" s="35" t="s">
        <v>169</v>
      </c>
      <c r="K17" s="35" t="s">
        <v>170</v>
      </c>
      <c r="L17" s="35" t="s">
        <v>139</v>
      </c>
      <c r="M17" s="35">
        <v>47</v>
      </c>
      <c r="N17" s="458"/>
      <c r="O17" s="458"/>
      <c r="P17" s="509"/>
      <c r="Q17" s="509"/>
      <c r="R17" s="509"/>
      <c r="S17" s="509"/>
      <c r="T17" s="458"/>
      <c r="U17" s="466"/>
      <c r="V17" s="466"/>
      <c r="W17" s="466"/>
      <c r="X17" s="466"/>
      <c r="Y17" s="466"/>
      <c r="Z17" s="466"/>
      <c r="AA17" s="507"/>
      <c r="AB17" s="466"/>
      <c r="AC17" s="509"/>
      <c r="AD17" s="507"/>
      <c r="AE17" s="509"/>
      <c r="AF17" s="507"/>
      <c r="AG17" s="505"/>
      <c r="AH17" s="460"/>
      <c r="AI17" s="460"/>
      <c r="AJ17" s="501"/>
    </row>
    <row r="18" spans="1:36" ht="48.65" customHeight="1" x14ac:dyDescent="0.35">
      <c r="A18" s="1"/>
      <c r="B18" s="468" t="s">
        <v>173</v>
      </c>
      <c r="C18" s="457" t="s">
        <v>174</v>
      </c>
      <c r="D18" s="457" t="s">
        <v>235</v>
      </c>
      <c r="E18" s="457" t="s">
        <v>155</v>
      </c>
      <c r="F18" s="457" t="s">
        <v>175</v>
      </c>
      <c r="G18" s="457" t="s">
        <v>166</v>
      </c>
      <c r="H18" s="457" t="s">
        <v>89</v>
      </c>
      <c r="I18" s="457" t="s">
        <v>89</v>
      </c>
      <c r="J18" s="34" t="s">
        <v>177</v>
      </c>
      <c r="K18" s="34" t="s">
        <v>178</v>
      </c>
      <c r="L18" s="34" t="s">
        <v>179</v>
      </c>
      <c r="M18" s="34">
        <v>10</v>
      </c>
      <c r="N18" s="457" t="s">
        <v>93</v>
      </c>
      <c r="O18" s="457" t="s">
        <v>113</v>
      </c>
      <c r="P18" s="457" t="s">
        <v>171</v>
      </c>
      <c r="Q18" s="457" t="s">
        <v>172</v>
      </c>
      <c r="R18" s="457" t="s">
        <v>97</v>
      </c>
      <c r="S18" s="457" t="s">
        <v>98</v>
      </c>
      <c r="T18" s="465">
        <f>U18+U20</f>
        <v>793025.96</v>
      </c>
      <c r="U18" s="465">
        <f>SUM(V18:AA19)</f>
        <v>632102.5</v>
      </c>
      <c r="V18" s="465">
        <v>632102.5</v>
      </c>
      <c r="W18" s="465">
        <v>0</v>
      </c>
      <c r="X18" s="465">
        <v>0</v>
      </c>
      <c r="Y18" s="465">
        <v>0</v>
      </c>
      <c r="Z18" s="465">
        <v>0</v>
      </c>
      <c r="AA18" s="465">
        <v>0</v>
      </c>
      <c r="AB18" s="465">
        <v>111547.5</v>
      </c>
      <c r="AC18" s="457" t="s">
        <v>100</v>
      </c>
      <c r="AD18" s="465">
        <v>0</v>
      </c>
      <c r="AE18" s="465">
        <f>U18</f>
        <v>632102.5</v>
      </c>
      <c r="AF18" s="465">
        <v>0</v>
      </c>
      <c r="AG18" s="457"/>
      <c r="AH18" s="459">
        <v>45200</v>
      </c>
      <c r="AI18" s="459">
        <v>45261</v>
      </c>
      <c r="AJ18" s="492">
        <v>45229</v>
      </c>
    </row>
    <row r="19" spans="1:36" ht="59.5" customHeight="1" x14ac:dyDescent="0.35">
      <c r="A19" s="1"/>
      <c r="B19" s="481"/>
      <c r="C19" s="471"/>
      <c r="D19" s="471"/>
      <c r="E19" s="471"/>
      <c r="F19" s="497"/>
      <c r="G19" s="471"/>
      <c r="H19" s="497"/>
      <c r="I19" s="497"/>
      <c r="J19" s="27" t="s">
        <v>180</v>
      </c>
      <c r="K19" s="27" t="s">
        <v>181</v>
      </c>
      <c r="L19" s="27" t="s">
        <v>182</v>
      </c>
      <c r="M19" s="29">
        <v>10</v>
      </c>
      <c r="N19" s="497"/>
      <c r="O19" s="497"/>
      <c r="P19" s="497"/>
      <c r="Q19" s="497"/>
      <c r="R19" s="497"/>
      <c r="S19" s="497"/>
      <c r="T19" s="471"/>
      <c r="U19" s="495"/>
      <c r="V19" s="495"/>
      <c r="W19" s="495"/>
      <c r="X19" s="495"/>
      <c r="Y19" s="495"/>
      <c r="Z19" s="495"/>
      <c r="AA19" s="495"/>
      <c r="AB19" s="495"/>
      <c r="AC19" s="497"/>
      <c r="AD19" s="495"/>
      <c r="AE19" s="497"/>
      <c r="AF19" s="495"/>
      <c r="AG19" s="497"/>
      <c r="AH19" s="472"/>
      <c r="AI19" s="472"/>
      <c r="AJ19" s="496"/>
    </row>
    <row r="20" spans="1:36" ht="50.15" customHeight="1" x14ac:dyDescent="0.35">
      <c r="A20" s="1"/>
      <c r="B20" s="481"/>
      <c r="C20" s="471"/>
      <c r="D20" s="471"/>
      <c r="E20" s="471"/>
      <c r="F20" s="474" t="s">
        <v>176</v>
      </c>
      <c r="G20" s="471"/>
      <c r="H20" s="474" t="s">
        <v>89</v>
      </c>
      <c r="I20" s="474" t="s">
        <v>89</v>
      </c>
      <c r="J20" s="29" t="s">
        <v>177</v>
      </c>
      <c r="K20" s="29" t="s">
        <v>178</v>
      </c>
      <c r="L20" s="29" t="s">
        <v>179</v>
      </c>
      <c r="M20" s="29">
        <v>20</v>
      </c>
      <c r="N20" s="474" t="s">
        <v>93</v>
      </c>
      <c r="O20" s="474" t="s">
        <v>113</v>
      </c>
      <c r="P20" s="474" t="s">
        <v>171</v>
      </c>
      <c r="Q20" s="474" t="s">
        <v>172</v>
      </c>
      <c r="R20" s="474" t="s">
        <v>97</v>
      </c>
      <c r="S20" s="474" t="s">
        <v>98</v>
      </c>
      <c r="T20" s="471"/>
      <c r="U20" s="470">
        <f>SUM(V20:AA21)</f>
        <v>160923.46</v>
      </c>
      <c r="V20" s="494">
        <v>160923.46</v>
      </c>
      <c r="W20" s="494">
        <v>0</v>
      </c>
      <c r="X20" s="494">
        <v>0</v>
      </c>
      <c r="Y20" s="494">
        <v>0</v>
      </c>
      <c r="Z20" s="494">
        <v>0</v>
      </c>
      <c r="AA20" s="494">
        <v>0</v>
      </c>
      <c r="AB20" s="494">
        <v>28398.26</v>
      </c>
      <c r="AC20" s="474" t="s">
        <v>100</v>
      </c>
      <c r="AD20" s="494">
        <v>0</v>
      </c>
      <c r="AE20" s="494">
        <f>U20</f>
        <v>160923.46</v>
      </c>
      <c r="AF20" s="494">
        <v>0</v>
      </c>
      <c r="AG20" s="474"/>
      <c r="AH20" s="472"/>
      <c r="AI20" s="472"/>
      <c r="AJ20" s="496"/>
    </row>
    <row r="21" spans="1:36" ht="63.65" customHeight="1" thickBot="1" x14ac:dyDescent="0.4">
      <c r="A21" s="1"/>
      <c r="B21" s="469"/>
      <c r="C21" s="458"/>
      <c r="D21" s="458"/>
      <c r="E21" s="458"/>
      <c r="F21" s="458"/>
      <c r="G21" s="458"/>
      <c r="H21" s="458"/>
      <c r="I21" s="458"/>
      <c r="J21" s="36" t="s">
        <v>180</v>
      </c>
      <c r="K21" s="36" t="s">
        <v>181</v>
      </c>
      <c r="L21" s="36" t="s">
        <v>182</v>
      </c>
      <c r="M21" s="35">
        <v>20</v>
      </c>
      <c r="N21" s="458"/>
      <c r="O21" s="458"/>
      <c r="P21" s="458"/>
      <c r="Q21" s="458"/>
      <c r="R21" s="458"/>
      <c r="S21" s="458"/>
      <c r="T21" s="458"/>
      <c r="U21" s="466"/>
      <c r="V21" s="466"/>
      <c r="W21" s="466"/>
      <c r="X21" s="466"/>
      <c r="Y21" s="466"/>
      <c r="Z21" s="466"/>
      <c r="AA21" s="466"/>
      <c r="AB21" s="466"/>
      <c r="AC21" s="458"/>
      <c r="AD21" s="466"/>
      <c r="AE21" s="466"/>
      <c r="AF21" s="466"/>
      <c r="AG21" s="458"/>
      <c r="AH21" s="460"/>
      <c r="AI21" s="460"/>
      <c r="AJ21" s="493"/>
    </row>
    <row r="22" spans="1:36" ht="53.5" customHeight="1" x14ac:dyDescent="0.35">
      <c r="A22" s="1"/>
      <c r="B22" s="468" t="s">
        <v>183</v>
      </c>
      <c r="C22" s="457" t="s">
        <v>184</v>
      </c>
      <c r="D22" s="457" t="s">
        <v>235</v>
      </c>
      <c r="E22" s="457" t="s">
        <v>155</v>
      </c>
      <c r="F22" s="457" t="s">
        <v>185</v>
      </c>
      <c r="G22" s="457" t="s">
        <v>166</v>
      </c>
      <c r="H22" s="457" t="s">
        <v>89</v>
      </c>
      <c r="I22" s="457" t="s">
        <v>89</v>
      </c>
      <c r="J22" s="29" t="s">
        <v>177</v>
      </c>
      <c r="K22" s="29" t="s">
        <v>178</v>
      </c>
      <c r="L22" s="29" t="s">
        <v>179</v>
      </c>
      <c r="M22" s="34">
        <v>46</v>
      </c>
      <c r="N22" s="457" t="s">
        <v>93</v>
      </c>
      <c r="O22" s="457" t="s">
        <v>126</v>
      </c>
      <c r="P22" s="457" t="s">
        <v>171</v>
      </c>
      <c r="Q22" s="457" t="s">
        <v>172</v>
      </c>
      <c r="R22" s="457" t="s">
        <v>97</v>
      </c>
      <c r="S22" s="457" t="s">
        <v>98</v>
      </c>
      <c r="T22" s="465">
        <f>U22</f>
        <v>1794094.25</v>
      </c>
      <c r="U22" s="465">
        <f>SUM(V22:AA23)</f>
        <v>1794094.25</v>
      </c>
      <c r="V22" s="465">
        <v>1794094.25</v>
      </c>
      <c r="W22" s="465">
        <v>0</v>
      </c>
      <c r="X22" s="465">
        <v>0</v>
      </c>
      <c r="Y22" s="465">
        <v>0</v>
      </c>
      <c r="Z22" s="465">
        <v>0</v>
      </c>
      <c r="AA22" s="465">
        <v>0</v>
      </c>
      <c r="AB22" s="465">
        <v>316604.87</v>
      </c>
      <c r="AC22" s="457" t="s">
        <v>100</v>
      </c>
      <c r="AD22" s="465">
        <v>0</v>
      </c>
      <c r="AE22" s="465">
        <f>U22</f>
        <v>1794094.25</v>
      </c>
      <c r="AF22" s="465">
        <v>0</v>
      </c>
      <c r="AG22" s="457"/>
      <c r="AH22" s="459">
        <v>45292</v>
      </c>
      <c r="AI22" s="459">
        <v>45352</v>
      </c>
      <c r="AJ22" s="492">
        <v>45301</v>
      </c>
    </row>
    <row r="23" spans="1:36" ht="56.15" customHeight="1" thickBot="1" x14ac:dyDescent="0.4">
      <c r="A23" s="1"/>
      <c r="B23" s="469"/>
      <c r="C23" s="458"/>
      <c r="D23" s="458"/>
      <c r="E23" s="458"/>
      <c r="F23" s="458"/>
      <c r="G23" s="458"/>
      <c r="H23" s="458"/>
      <c r="I23" s="458"/>
      <c r="J23" s="36" t="s">
        <v>180</v>
      </c>
      <c r="K23" s="36" t="s">
        <v>181</v>
      </c>
      <c r="L23" s="36" t="s">
        <v>182</v>
      </c>
      <c r="M23" s="35">
        <v>38</v>
      </c>
      <c r="N23" s="458"/>
      <c r="O23" s="458"/>
      <c r="P23" s="458"/>
      <c r="Q23" s="458"/>
      <c r="R23" s="458"/>
      <c r="S23" s="458"/>
      <c r="T23" s="466"/>
      <c r="U23" s="466"/>
      <c r="V23" s="466"/>
      <c r="W23" s="466"/>
      <c r="X23" s="466"/>
      <c r="Y23" s="466"/>
      <c r="Z23" s="466"/>
      <c r="AA23" s="466"/>
      <c r="AB23" s="466"/>
      <c r="AC23" s="458"/>
      <c r="AD23" s="466"/>
      <c r="AE23" s="466"/>
      <c r="AF23" s="466"/>
      <c r="AG23" s="458"/>
      <c r="AH23" s="460"/>
      <c r="AI23" s="460"/>
      <c r="AJ23" s="493"/>
    </row>
    <row r="24" spans="1:36" ht="48.65" customHeight="1" x14ac:dyDescent="0.35">
      <c r="A24" s="1"/>
      <c r="B24" s="468" t="s">
        <v>186</v>
      </c>
      <c r="C24" s="457" t="s">
        <v>187</v>
      </c>
      <c r="D24" s="457" t="s">
        <v>235</v>
      </c>
      <c r="E24" s="457" t="s">
        <v>155</v>
      </c>
      <c r="F24" s="457" t="s">
        <v>188</v>
      </c>
      <c r="G24" s="457" t="s">
        <v>166</v>
      </c>
      <c r="H24" s="457" t="s">
        <v>89</v>
      </c>
      <c r="I24" s="457" t="s">
        <v>89</v>
      </c>
      <c r="J24" s="34" t="s">
        <v>177</v>
      </c>
      <c r="K24" s="34" t="s">
        <v>178</v>
      </c>
      <c r="L24" s="34" t="s">
        <v>179</v>
      </c>
      <c r="M24" s="34">
        <v>34</v>
      </c>
      <c r="N24" s="457" t="s">
        <v>93</v>
      </c>
      <c r="O24" s="457" t="s">
        <v>94</v>
      </c>
      <c r="P24" s="457" t="s">
        <v>171</v>
      </c>
      <c r="Q24" s="457" t="s">
        <v>172</v>
      </c>
      <c r="R24" s="457" t="s">
        <v>97</v>
      </c>
      <c r="S24" s="457" t="s">
        <v>98</v>
      </c>
      <c r="T24" s="465">
        <f>U24+U26+U28</f>
        <v>4469289.95</v>
      </c>
      <c r="U24" s="465">
        <f>SUM(V24:AA25)</f>
        <v>1461013.88</v>
      </c>
      <c r="V24" s="465">
        <v>1461013.88</v>
      </c>
      <c r="W24" s="465">
        <v>0</v>
      </c>
      <c r="X24" s="465">
        <v>0</v>
      </c>
      <c r="Y24" s="465">
        <v>0</v>
      </c>
      <c r="Z24" s="465">
        <v>0</v>
      </c>
      <c r="AA24" s="465">
        <v>0</v>
      </c>
      <c r="AB24" s="465">
        <v>257825.98</v>
      </c>
      <c r="AC24" s="457" t="s">
        <v>100</v>
      </c>
      <c r="AD24" s="465">
        <v>0</v>
      </c>
      <c r="AE24" s="465">
        <f>U24</f>
        <v>1461013.88</v>
      </c>
      <c r="AF24" s="465">
        <v>0</v>
      </c>
      <c r="AG24" s="457"/>
      <c r="AH24" s="459">
        <v>45352</v>
      </c>
      <c r="AI24" s="459">
        <v>45444</v>
      </c>
      <c r="AJ24" s="492">
        <v>45365</v>
      </c>
    </row>
    <row r="25" spans="1:36" ht="57" customHeight="1" x14ac:dyDescent="0.35">
      <c r="A25" s="1"/>
      <c r="B25" s="481"/>
      <c r="C25" s="471"/>
      <c r="D25" s="471"/>
      <c r="E25" s="471"/>
      <c r="F25" s="497"/>
      <c r="G25" s="471"/>
      <c r="H25" s="497"/>
      <c r="I25" s="497"/>
      <c r="J25" s="27" t="s">
        <v>180</v>
      </c>
      <c r="K25" s="27" t="s">
        <v>181</v>
      </c>
      <c r="L25" s="27" t="s">
        <v>182</v>
      </c>
      <c r="M25" s="29">
        <v>24</v>
      </c>
      <c r="N25" s="497"/>
      <c r="O25" s="497"/>
      <c r="P25" s="497"/>
      <c r="Q25" s="497"/>
      <c r="R25" s="497"/>
      <c r="S25" s="497"/>
      <c r="T25" s="471"/>
      <c r="U25" s="495"/>
      <c r="V25" s="495"/>
      <c r="W25" s="495"/>
      <c r="X25" s="495"/>
      <c r="Y25" s="495"/>
      <c r="Z25" s="495"/>
      <c r="AA25" s="495"/>
      <c r="AB25" s="495"/>
      <c r="AC25" s="497"/>
      <c r="AD25" s="495"/>
      <c r="AE25" s="495"/>
      <c r="AF25" s="495"/>
      <c r="AG25" s="497"/>
      <c r="AH25" s="472"/>
      <c r="AI25" s="472"/>
      <c r="AJ25" s="496"/>
    </row>
    <row r="26" spans="1:36" ht="47.5" customHeight="1" x14ac:dyDescent="0.35">
      <c r="A26" s="1"/>
      <c r="B26" s="481"/>
      <c r="C26" s="471"/>
      <c r="D26" s="471"/>
      <c r="E26" s="471"/>
      <c r="F26" s="474" t="s">
        <v>189</v>
      </c>
      <c r="G26" s="471"/>
      <c r="H26" s="474" t="s">
        <v>89</v>
      </c>
      <c r="I26" s="474" t="s">
        <v>89</v>
      </c>
      <c r="J26" s="27" t="s">
        <v>177</v>
      </c>
      <c r="K26" s="27" t="s">
        <v>178</v>
      </c>
      <c r="L26" s="27" t="s">
        <v>179</v>
      </c>
      <c r="M26" s="29">
        <v>10</v>
      </c>
      <c r="N26" s="474" t="s">
        <v>93</v>
      </c>
      <c r="O26" s="474" t="s">
        <v>113</v>
      </c>
      <c r="P26" s="474" t="s">
        <v>171</v>
      </c>
      <c r="Q26" s="474" t="s">
        <v>172</v>
      </c>
      <c r="R26" s="474" t="s">
        <v>97</v>
      </c>
      <c r="S26" s="474" t="s">
        <v>98</v>
      </c>
      <c r="T26" s="471"/>
      <c r="U26" s="494">
        <f>SUM(V26:AA27)</f>
        <v>758058.1</v>
      </c>
      <c r="V26" s="494">
        <v>758058.1</v>
      </c>
      <c r="W26" s="494">
        <v>0</v>
      </c>
      <c r="X26" s="494">
        <v>0</v>
      </c>
      <c r="Y26" s="494">
        <v>0</v>
      </c>
      <c r="Z26" s="494">
        <v>0</v>
      </c>
      <c r="AA26" s="494">
        <v>0</v>
      </c>
      <c r="AB26" s="494">
        <v>133774.96</v>
      </c>
      <c r="AC26" s="474" t="s">
        <v>100</v>
      </c>
      <c r="AD26" s="494">
        <v>0</v>
      </c>
      <c r="AE26" s="494">
        <f>U26</f>
        <v>758058.1</v>
      </c>
      <c r="AF26" s="494">
        <v>0</v>
      </c>
      <c r="AG26" s="474"/>
      <c r="AH26" s="472"/>
      <c r="AI26" s="472"/>
      <c r="AJ26" s="496"/>
    </row>
    <row r="27" spans="1:36" ht="52.5" customHeight="1" x14ac:dyDescent="0.35">
      <c r="A27" s="1"/>
      <c r="B27" s="481"/>
      <c r="C27" s="471"/>
      <c r="D27" s="471"/>
      <c r="E27" s="471"/>
      <c r="F27" s="497"/>
      <c r="G27" s="471"/>
      <c r="H27" s="497"/>
      <c r="I27" s="497"/>
      <c r="J27" s="27" t="s">
        <v>180</v>
      </c>
      <c r="K27" s="27" t="s">
        <v>181</v>
      </c>
      <c r="L27" s="27" t="s">
        <v>182</v>
      </c>
      <c r="M27" s="29">
        <v>10</v>
      </c>
      <c r="N27" s="497"/>
      <c r="O27" s="497"/>
      <c r="P27" s="497"/>
      <c r="Q27" s="497"/>
      <c r="R27" s="497"/>
      <c r="S27" s="497"/>
      <c r="T27" s="471"/>
      <c r="U27" s="495"/>
      <c r="V27" s="495"/>
      <c r="W27" s="495"/>
      <c r="X27" s="495"/>
      <c r="Y27" s="495"/>
      <c r="Z27" s="495"/>
      <c r="AA27" s="495"/>
      <c r="AB27" s="495"/>
      <c r="AC27" s="497"/>
      <c r="AD27" s="495"/>
      <c r="AE27" s="495"/>
      <c r="AF27" s="495"/>
      <c r="AG27" s="497"/>
      <c r="AH27" s="472"/>
      <c r="AI27" s="472"/>
      <c r="AJ27" s="496"/>
    </row>
    <row r="28" spans="1:36" ht="52" customHeight="1" x14ac:dyDescent="0.35">
      <c r="A28" s="1"/>
      <c r="B28" s="481"/>
      <c r="C28" s="471"/>
      <c r="D28" s="471"/>
      <c r="E28" s="471"/>
      <c r="F28" s="474" t="s">
        <v>190</v>
      </c>
      <c r="G28" s="471"/>
      <c r="H28" s="474" t="s">
        <v>89</v>
      </c>
      <c r="I28" s="474" t="s">
        <v>89</v>
      </c>
      <c r="J28" s="27" t="s">
        <v>177</v>
      </c>
      <c r="K28" s="27" t="s">
        <v>178</v>
      </c>
      <c r="L28" s="27" t="s">
        <v>179</v>
      </c>
      <c r="M28" s="29">
        <v>41</v>
      </c>
      <c r="N28" s="474" t="s">
        <v>93</v>
      </c>
      <c r="O28" s="474" t="s">
        <v>127</v>
      </c>
      <c r="P28" s="474" t="s">
        <v>171</v>
      </c>
      <c r="Q28" s="474" t="s">
        <v>172</v>
      </c>
      <c r="R28" s="474" t="s">
        <v>97</v>
      </c>
      <c r="S28" s="474" t="s">
        <v>98</v>
      </c>
      <c r="T28" s="471"/>
      <c r="U28" s="494">
        <f>SUM(V28:AA29)</f>
        <v>2250217.9700000002</v>
      </c>
      <c r="V28" s="494">
        <v>2250217.9700000002</v>
      </c>
      <c r="W28" s="494">
        <v>0</v>
      </c>
      <c r="X28" s="494">
        <v>0</v>
      </c>
      <c r="Y28" s="494">
        <v>0</v>
      </c>
      <c r="Z28" s="494">
        <v>0</v>
      </c>
      <c r="AA28" s="494">
        <v>0</v>
      </c>
      <c r="AB28" s="494">
        <v>397097.3</v>
      </c>
      <c r="AC28" s="474" t="s">
        <v>100</v>
      </c>
      <c r="AD28" s="494">
        <v>0</v>
      </c>
      <c r="AE28" s="494">
        <f>U28</f>
        <v>2250217.9700000002</v>
      </c>
      <c r="AF28" s="494">
        <v>0</v>
      </c>
      <c r="AG28" s="474"/>
      <c r="AH28" s="472"/>
      <c r="AI28" s="472"/>
      <c r="AJ28" s="496"/>
    </row>
    <row r="29" spans="1:36" ht="55.5" customHeight="1" thickBot="1" x14ac:dyDescent="0.4">
      <c r="A29" s="1"/>
      <c r="B29" s="469"/>
      <c r="C29" s="458"/>
      <c r="D29" s="458"/>
      <c r="E29" s="458"/>
      <c r="F29" s="458"/>
      <c r="G29" s="458"/>
      <c r="H29" s="458"/>
      <c r="I29" s="458"/>
      <c r="J29" s="35" t="s">
        <v>180</v>
      </c>
      <c r="K29" s="35" t="s">
        <v>181</v>
      </c>
      <c r="L29" s="35" t="s">
        <v>182</v>
      </c>
      <c r="M29" s="36">
        <v>26</v>
      </c>
      <c r="N29" s="458"/>
      <c r="O29" s="458"/>
      <c r="P29" s="458"/>
      <c r="Q29" s="458"/>
      <c r="R29" s="458"/>
      <c r="S29" s="458"/>
      <c r="T29" s="458"/>
      <c r="U29" s="466"/>
      <c r="V29" s="466"/>
      <c r="W29" s="466"/>
      <c r="X29" s="466"/>
      <c r="Y29" s="466"/>
      <c r="Z29" s="466"/>
      <c r="AA29" s="466"/>
      <c r="AB29" s="466"/>
      <c r="AC29" s="458"/>
      <c r="AD29" s="466"/>
      <c r="AE29" s="466"/>
      <c r="AF29" s="466"/>
      <c r="AG29" s="458"/>
      <c r="AH29" s="460"/>
      <c r="AI29" s="460"/>
      <c r="AJ29" s="493"/>
    </row>
    <row r="30" spans="1:36" ht="52.5" customHeight="1" x14ac:dyDescent="0.35">
      <c r="A30" s="1"/>
      <c r="B30" s="468" t="s">
        <v>191</v>
      </c>
      <c r="C30" s="457" t="s">
        <v>194</v>
      </c>
      <c r="D30" s="457" t="s">
        <v>235</v>
      </c>
      <c r="E30" s="457" t="s">
        <v>155</v>
      </c>
      <c r="F30" s="457" t="s">
        <v>197</v>
      </c>
      <c r="G30" s="457" t="s">
        <v>166</v>
      </c>
      <c r="H30" s="457" t="s">
        <v>89</v>
      </c>
      <c r="I30" s="457" t="s">
        <v>89</v>
      </c>
      <c r="J30" s="27" t="s">
        <v>177</v>
      </c>
      <c r="K30" s="27" t="s">
        <v>178</v>
      </c>
      <c r="L30" s="27" t="s">
        <v>179</v>
      </c>
      <c r="M30" s="34">
        <v>42</v>
      </c>
      <c r="N30" s="457" t="s">
        <v>93</v>
      </c>
      <c r="O30" s="457" t="s">
        <v>128</v>
      </c>
      <c r="P30" s="457" t="s">
        <v>171</v>
      </c>
      <c r="Q30" s="457" t="s">
        <v>172</v>
      </c>
      <c r="R30" s="457" t="s">
        <v>97</v>
      </c>
      <c r="S30" s="457" t="s">
        <v>98</v>
      </c>
      <c r="T30" s="465">
        <f>U30</f>
        <v>870295.79</v>
      </c>
      <c r="U30" s="465">
        <f>SUM(V30:AA31)</f>
        <v>870295.79</v>
      </c>
      <c r="V30" s="465">
        <v>870295.79</v>
      </c>
      <c r="W30" s="465">
        <v>0</v>
      </c>
      <c r="X30" s="465">
        <v>0</v>
      </c>
      <c r="Y30" s="465">
        <v>0</v>
      </c>
      <c r="Z30" s="465">
        <v>0</v>
      </c>
      <c r="AA30" s="465">
        <v>0</v>
      </c>
      <c r="AB30" s="465">
        <v>153581.60999999999</v>
      </c>
      <c r="AC30" s="457" t="s">
        <v>100</v>
      </c>
      <c r="AD30" s="465">
        <v>0</v>
      </c>
      <c r="AE30" s="465">
        <f>U30</f>
        <v>870295.79</v>
      </c>
      <c r="AF30" s="465">
        <v>0</v>
      </c>
      <c r="AG30" s="457"/>
      <c r="AH30" s="459">
        <v>45444</v>
      </c>
      <c r="AI30" s="459">
        <v>45536</v>
      </c>
      <c r="AJ30" s="492">
        <v>45457</v>
      </c>
    </row>
    <row r="31" spans="1:36" ht="66" customHeight="1" thickBot="1" x14ac:dyDescent="0.4">
      <c r="A31" s="1"/>
      <c r="B31" s="469"/>
      <c r="C31" s="458"/>
      <c r="D31" s="458"/>
      <c r="E31" s="458"/>
      <c r="F31" s="458"/>
      <c r="G31" s="458"/>
      <c r="H31" s="458"/>
      <c r="I31" s="458"/>
      <c r="J31" s="35" t="s">
        <v>180</v>
      </c>
      <c r="K31" s="35" t="s">
        <v>181</v>
      </c>
      <c r="L31" s="35" t="s">
        <v>182</v>
      </c>
      <c r="M31" s="36">
        <v>33</v>
      </c>
      <c r="N31" s="458"/>
      <c r="O31" s="458"/>
      <c r="P31" s="458"/>
      <c r="Q31" s="458"/>
      <c r="R31" s="458"/>
      <c r="S31" s="458"/>
      <c r="T31" s="458"/>
      <c r="U31" s="466"/>
      <c r="V31" s="466"/>
      <c r="W31" s="466"/>
      <c r="X31" s="466"/>
      <c r="Y31" s="466"/>
      <c r="Z31" s="466"/>
      <c r="AA31" s="466"/>
      <c r="AB31" s="466"/>
      <c r="AC31" s="458"/>
      <c r="AD31" s="466"/>
      <c r="AE31" s="466"/>
      <c r="AF31" s="466"/>
      <c r="AG31" s="458"/>
      <c r="AH31" s="460"/>
      <c r="AI31" s="460"/>
      <c r="AJ31" s="493"/>
    </row>
    <row r="32" spans="1:36" ht="59.5" customHeight="1" x14ac:dyDescent="0.35">
      <c r="A32" s="1"/>
      <c r="B32" s="468" t="s">
        <v>192</v>
      </c>
      <c r="C32" s="457" t="s">
        <v>195</v>
      </c>
      <c r="D32" s="457" t="s">
        <v>235</v>
      </c>
      <c r="E32" s="457" t="s">
        <v>155</v>
      </c>
      <c r="F32" s="457" t="s">
        <v>155</v>
      </c>
      <c r="G32" s="457" t="s">
        <v>166</v>
      </c>
      <c r="H32" s="457" t="s">
        <v>89</v>
      </c>
      <c r="I32" s="457" t="s">
        <v>89</v>
      </c>
      <c r="J32" s="27" t="s">
        <v>177</v>
      </c>
      <c r="K32" s="27" t="s">
        <v>178</v>
      </c>
      <c r="L32" s="27" t="s">
        <v>179</v>
      </c>
      <c r="M32" s="34">
        <v>38</v>
      </c>
      <c r="N32" s="457" t="s">
        <v>93</v>
      </c>
      <c r="O32" s="457" t="s">
        <v>133</v>
      </c>
      <c r="P32" s="457" t="s">
        <v>171</v>
      </c>
      <c r="Q32" s="457" t="s">
        <v>172</v>
      </c>
      <c r="R32" s="457" t="s">
        <v>97</v>
      </c>
      <c r="S32" s="457" t="s">
        <v>98</v>
      </c>
      <c r="T32" s="465">
        <f>U32</f>
        <v>2327858.16</v>
      </c>
      <c r="U32" s="465">
        <f>SUM(V32:AA33)</f>
        <v>2327858.16</v>
      </c>
      <c r="V32" s="465">
        <v>2327858.16</v>
      </c>
      <c r="W32" s="465">
        <v>0</v>
      </c>
      <c r="X32" s="465">
        <v>0</v>
      </c>
      <c r="Y32" s="465">
        <v>0</v>
      </c>
      <c r="Z32" s="465">
        <v>0</v>
      </c>
      <c r="AA32" s="465">
        <v>0</v>
      </c>
      <c r="AB32" s="465">
        <v>410798.5</v>
      </c>
      <c r="AC32" s="457" t="s">
        <v>100</v>
      </c>
      <c r="AD32" s="465">
        <v>0</v>
      </c>
      <c r="AE32" s="465">
        <f>U32</f>
        <v>2327858.16</v>
      </c>
      <c r="AF32" s="465">
        <v>0</v>
      </c>
      <c r="AG32" s="457"/>
      <c r="AH32" s="459">
        <v>45658</v>
      </c>
      <c r="AI32" s="459">
        <v>45717</v>
      </c>
      <c r="AJ32" s="461"/>
    </row>
    <row r="33" spans="1:36" ht="59.5" customHeight="1" thickBot="1" x14ac:dyDescent="0.4">
      <c r="A33" s="1"/>
      <c r="B33" s="469"/>
      <c r="C33" s="458"/>
      <c r="D33" s="458"/>
      <c r="E33" s="458"/>
      <c r="F33" s="458"/>
      <c r="G33" s="458"/>
      <c r="H33" s="458"/>
      <c r="I33" s="458"/>
      <c r="J33" s="35" t="s">
        <v>180</v>
      </c>
      <c r="K33" s="35" t="s">
        <v>181</v>
      </c>
      <c r="L33" s="35" t="s">
        <v>182</v>
      </c>
      <c r="M33" s="35">
        <v>38</v>
      </c>
      <c r="N33" s="458"/>
      <c r="O33" s="458"/>
      <c r="P33" s="458"/>
      <c r="Q33" s="458"/>
      <c r="R33" s="458"/>
      <c r="S33" s="458"/>
      <c r="T33" s="458"/>
      <c r="U33" s="466"/>
      <c r="V33" s="466"/>
      <c r="W33" s="466"/>
      <c r="X33" s="466"/>
      <c r="Y33" s="466"/>
      <c r="Z33" s="466"/>
      <c r="AA33" s="466"/>
      <c r="AB33" s="466"/>
      <c r="AC33" s="458"/>
      <c r="AD33" s="466"/>
      <c r="AE33" s="466"/>
      <c r="AF33" s="466"/>
      <c r="AG33" s="458"/>
      <c r="AH33" s="460"/>
      <c r="AI33" s="460"/>
      <c r="AJ33" s="462"/>
    </row>
    <row r="34" spans="1:36" ht="53.15" customHeight="1" x14ac:dyDescent="0.35">
      <c r="A34" s="1"/>
      <c r="B34" s="468" t="s">
        <v>193</v>
      </c>
      <c r="C34" s="457" t="s">
        <v>196</v>
      </c>
      <c r="D34" s="457" t="s">
        <v>235</v>
      </c>
      <c r="E34" s="457" t="s">
        <v>155</v>
      </c>
      <c r="F34" s="457" t="s">
        <v>198</v>
      </c>
      <c r="G34" s="457" t="s">
        <v>166</v>
      </c>
      <c r="H34" s="457" t="s">
        <v>89</v>
      </c>
      <c r="I34" s="457" t="s">
        <v>89</v>
      </c>
      <c r="J34" s="27" t="s">
        <v>177</v>
      </c>
      <c r="K34" s="27" t="s">
        <v>178</v>
      </c>
      <c r="L34" s="27" t="s">
        <v>179</v>
      </c>
      <c r="M34" s="29">
        <v>35</v>
      </c>
      <c r="N34" s="457" t="s">
        <v>93</v>
      </c>
      <c r="O34" s="457" t="s">
        <v>128</v>
      </c>
      <c r="P34" s="457" t="s">
        <v>171</v>
      </c>
      <c r="Q34" s="457" t="s">
        <v>172</v>
      </c>
      <c r="R34" s="457" t="s">
        <v>97</v>
      </c>
      <c r="S34" s="457" t="s">
        <v>98</v>
      </c>
      <c r="T34" s="465">
        <f>U34</f>
        <v>1012276.86</v>
      </c>
      <c r="U34" s="465">
        <f>SUM(V34:AA35)</f>
        <v>1012276.86</v>
      </c>
      <c r="V34" s="465">
        <v>1012276.86</v>
      </c>
      <c r="W34" s="465">
        <v>0</v>
      </c>
      <c r="X34" s="465">
        <v>0</v>
      </c>
      <c r="Y34" s="465">
        <v>0</v>
      </c>
      <c r="Z34" s="465">
        <v>0</v>
      </c>
      <c r="AA34" s="465">
        <v>0</v>
      </c>
      <c r="AB34" s="465">
        <v>178637.1</v>
      </c>
      <c r="AC34" s="457" t="s">
        <v>100</v>
      </c>
      <c r="AD34" s="465">
        <v>0</v>
      </c>
      <c r="AE34" s="465">
        <f>U34</f>
        <v>1012276.86</v>
      </c>
      <c r="AF34" s="465">
        <v>0</v>
      </c>
      <c r="AG34" s="457"/>
      <c r="AH34" s="459">
        <v>45809</v>
      </c>
      <c r="AI34" s="459">
        <v>45901</v>
      </c>
      <c r="AJ34" s="461"/>
    </row>
    <row r="35" spans="1:36" ht="64.5" customHeight="1" thickBot="1" x14ac:dyDescent="0.4">
      <c r="A35" s="1"/>
      <c r="B35" s="481"/>
      <c r="C35" s="471"/>
      <c r="D35" s="471"/>
      <c r="E35" s="471"/>
      <c r="F35" s="471"/>
      <c r="G35" s="471"/>
      <c r="H35" s="471"/>
      <c r="I35" s="471"/>
      <c r="J35" s="211" t="s">
        <v>180</v>
      </c>
      <c r="K35" s="211" t="s">
        <v>181</v>
      </c>
      <c r="L35" s="211" t="s">
        <v>182</v>
      </c>
      <c r="M35" s="211">
        <v>25</v>
      </c>
      <c r="N35" s="471"/>
      <c r="O35" s="471"/>
      <c r="P35" s="471"/>
      <c r="Q35" s="471"/>
      <c r="R35" s="471"/>
      <c r="S35" s="471"/>
      <c r="T35" s="471"/>
      <c r="U35" s="470"/>
      <c r="V35" s="470"/>
      <c r="W35" s="470"/>
      <c r="X35" s="470"/>
      <c r="Y35" s="470"/>
      <c r="Z35" s="470"/>
      <c r="AA35" s="470"/>
      <c r="AB35" s="470"/>
      <c r="AC35" s="471"/>
      <c r="AD35" s="470"/>
      <c r="AE35" s="470"/>
      <c r="AF35" s="470"/>
      <c r="AG35" s="471"/>
      <c r="AH35" s="472"/>
      <c r="AI35" s="472"/>
      <c r="AJ35" s="467"/>
    </row>
    <row r="36" spans="1:36" ht="55" customHeight="1" x14ac:dyDescent="0.35">
      <c r="A36" s="1"/>
      <c r="B36" s="484" t="s">
        <v>398</v>
      </c>
      <c r="C36" s="473" t="s">
        <v>399</v>
      </c>
      <c r="D36" s="473" t="s">
        <v>400</v>
      </c>
      <c r="E36" s="473" t="s">
        <v>155</v>
      </c>
      <c r="F36" s="473" t="s">
        <v>401</v>
      </c>
      <c r="G36" s="473" t="s">
        <v>166</v>
      </c>
      <c r="H36" s="473" t="s">
        <v>89</v>
      </c>
      <c r="I36" s="473" t="s">
        <v>89</v>
      </c>
      <c r="J36" s="34" t="s">
        <v>402</v>
      </c>
      <c r="K36" s="34" t="s">
        <v>403</v>
      </c>
      <c r="L36" s="34" t="s">
        <v>179</v>
      </c>
      <c r="M36" s="34">
        <v>15</v>
      </c>
      <c r="N36" s="473" t="s">
        <v>93</v>
      </c>
      <c r="O36" s="473" t="s">
        <v>94</v>
      </c>
      <c r="P36" s="473" t="s">
        <v>171</v>
      </c>
      <c r="Q36" s="473" t="s">
        <v>172</v>
      </c>
      <c r="R36" s="473" t="s">
        <v>97</v>
      </c>
      <c r="S36" s="473" t="s">
        <v>98</v>
      </c>
      <c r="T36" s="482">
        <f>SUM(U36:U47)</f>
        <v>1049576.98</v>
      </c>
      <c r="U36" s="482">
        <f>V36</f>
        <v>131056.22</v>
      </c>
      <c r="V36" s="482">
        <v>131056.22</v>
      </c>
      <c r="W36" s="482">
        <v>0</v>
      </c>
      <c r="X36" s="482">
        <v>0</v>
      </c>
      <c r="Y36" s="482">
        <v>0</v>
      </c>
      <c r="Z36" s="482">
        <v>0</v>
      </c>
      <c r="AA36" s="482">
        <v>0</v>
      </c>
      <c r="AB36" s="482">
        <v>23127.57</v>
      </c>
      <c r="AC36" s="473" t="s">
        <v>100</v>
      </c>
      <c r="AD36" s="482">
        <v>0</v>
      </c>
      <c r="AE36" s="482">
        <f>U36</f>
        <v>131056.22</v>
      </c>
      <c r="AF36" s="482">
        <v>0</v>
      </c>
      <c r="AG36" s="473"/>
      <c r="AH36" s="477" t="s">
        <v>404</v>
      </c>
      <c r="AI36" s="477" t="s">
        <v>405</v>
      </c>
      <c r="AJ36" s="479">
        <v>45492</v>
      </c>
    </row>
    <row r="37" spans="1:36" ht="54.65" customHeight="1" x14ac:dyDescent="0.35">
      <c r="A37" s="1"/>
      <c r="B37" s="491"/>
      <c r="C37" s="475"/>
      <c r="D37" s="475"/>
      <c r="E37" s="475"/>
      <c r="F37" s="475"/>
      <c r="G37" s="475"/>
      <c r="H37" s="475"/>
      <c r="I37" s="475"/>
      <c r="J37" s="27" t="s">
        <v>406</v>
      </c>
      <c r="K37" s="27" t="s">
        <v>407</v>
      </c>
      <c r="L37" s="27" t="s">
        <v>182</v>
      </c>
      <c r="M37" s="27">
        <v>150</v>
      </c>
      <c r="N37" s="475"/>
      <c r="O37" s="475"/>
      <c r="P37" s="475"/>
      <c r="Q37" s="475"/>
      <c r="R37" s="475"/>
      <c r="S37" s="475"/>
      <c r="T37" s="475"/>
      <c r="U37" s="488"/>
      <c r="V37" s="488"/>
      <c r="W37" s="488"/>
      <c r="X37" s="488"/>
      <c r="Y37" s="488"/>
      <c r="Z37" s="488"/>
      <c r="AA37" s="488"/>
      <c r="AB37" s="488"/>
      <c r="AC37" s="475"/>
      <c r="AD37" s="488"/>
      <c r="AE37" s="488"/>
      <c r="AF37" s="488"/>
      <c r="AG37" s="475"/>
      <c r="AH37" s="489"/>
      <c r="AI37" s="489"/>
      <c r="AJ37" s="490"/>
    </row>
    <row r="38" spans="1:36" ht="58.5" customHeight="1" x14ac:dyDescent="0.35">
      <c r="A38" s="1"/>
      <c r="B38" s="491"/>
      <c r="C38" s="475"/>
      <c r="D38" s="475"/>
      <c r="E38" s="475"/>
      <c r="F38" s="475" t="s">
        <v>408</v>
      </c>
      <c r="G38" s="475"/>
      <c r="H38" s="475" t="s">
        <v>89</v>
      </c>
      <c r="I38" s="475" t="s">
        <v>89</v>
      </c>
      <c r="J38" s="27" t="s">
        <v>402</v>
      </c>
      <c r="K38" s="27" t="s">
        <v>403</v>
      </c>
      <c r="L38" s="27" t="s">
        <v>179</v>
      </c>
      <c r="M38" s="27">
        <v>20</v>
      </c>
      <c r="N38" s="475" t="s">
        <v>93</v>
      </c>
      <c r="O38" s="475" t="s">
        <v>113</v>
      </c>
      <c r="P38" s="475" t="s">
        <v>171</v>
      </c>
      <c r="Q38" s="475" t="s">
        <v>172</v>
      </c>
      <c r="R38" s="475" t="s">
        <v>97</v>
      </c>
      <c r="S38" s="475" t="s">
        <v>98</v>
      </c>
      <c r="T38" s="475"/>
      <c r="U38" s="488">
        <f>V38</f>
        <v>70345.73</v>
      </c>
      <c r="V38" s="488">
        <v>70345.73</v>
      </c>
      <c r="W38" s="488">
        <v>0</v>
      </c>
      <c r="X38" s="488">
        <v>0</v>
      </c>
      <c r="Y38" s="488">
        <v>0</v>
      </c>
      <c r="Z38" s="488">
        <v>0</v>
      </c>
      <c r="AA38" s="488">
        <v>0</v>
      </c>
      <c r="AB38" s="488">
        <v>12413.96</v>
      </c>
      <c r="AC38" s="475" t="s">
        <v>100</v>
      </c>
      <c r="AD38" s="488">
        <v>0</v>
      </c>
      <c r="AE38" s="488">
        <f>U38</f>
        <v>70345.73</v>
      </c>
      <c r="AF38" s="488">
        <v>0</v>
      </c>
      <c r="AG38" s="475"/>
      <c r="AH38" s="489"/>
      <c r="AI38" s="489"/>
      <c r="AJ38" s="490"/>
    </row>
    <row r="39" spans="1:36" ht="55" customHeight="1" x14ac:dyDescent="0.35">
      <c r="A39" s="1"/>
      <c r="B39" s="491"/>
      <c r="C39" s="475"/>
      <c r="D39" s="475"/>
      <c r="E39" s="475"/>
      <c r="F39" s="475"/>
      <c r="G39" s="475"/>
      <c r="H39" s="475"/>
      <c r="I39" s="475"/>
      <c r="J39" s="27" t="s">
        <v>406</v>
      </c>
      <c r="K39" s="27" t="s">
        <v>407</v>
      </c>
      <c r="L39" s="27" t="s">
        <v>182</v>
      </c>
      <c r="M39" s="27">
        <v>30</v>
      </c>
      <c r="N39" s="475"/>
      <c r="O39" s="475"/>
      <c r="P39" s="475"/>
      <c r="Q39" s="475"/>
      <c r="R39" s="475"/>
      <c r="S39" s="475"/>
      <c r="T39" s="475"/>
      <c r="U39" s="488"/>
      <c r="V39" s="488"/>
      <c r="W39" s="488"/>
      <c r="X39" s="488"/>
      <c r="Y39" s="488"/>
      <c r="Z39" s="488"/>
      <c r="AA39" s="488"/>
      <c r="AB39" s="488"/>
      <c r="AC39" s="475"/>
      <c r="AD39" s="488"/>
      <c r="AE39" s="488"/>
      <c r="AF39" s="488"/>
      <c r="AG39" s="475"/>
      <c r="AH39" s="489"/>
      <c r="AI39" s="489"/>
      <c r="AJ39" s="490"/>
    </row>
    <row r="40" spans="1:36" ht="54.65" customHeight="1" x14ac:dyDescent="0.35">
      <c r="A40" s="1"/>
      <c r="B40" s="491"/>
      <c r="C40" s="475"/>
      <c r="D40" s="475"/>
      <c r="E40" s="475"/>
      <c r="F40" s="475" t="s">
        <v>409</v>
      </c>
      <c r="G40" s="475"/>
      <c r="H40" s="475" t="s">
        <v>89</v>
      </c>
      <c r="I40" s="475" t="s">
        <v>89</v>
      </c>
      <c r="J40" s="27" t="s">
        <v>402</v>
      </c>
      <c r="K40" s="27" t="s">
        <v>403</v>
      </c>
      <c r="L40" s="27" t="s">
        <v>179</v>
      </c>
      <c r="M40" s="27">
        <v>10</v>
      </c>
      <c r="N40" s="475" t="s">
        <v>93</v>
      </c>
      <c r="O40" s="475" t="s">
        <v>113</v>
      </c>
      <c r="P40" s="475" t="s">
        <v>171</v>
      </c>
      <c r="Q40" s="475" t="s">
        <v>172</v>
      </c>
      <c r="R40" s="475" t="s">
        <v>97</v>
      </c>
      <c r="S40" s="475" t="s">
        <v>98</v>
      </c>
      <c r="T40" s="475"/>
      <c r="U40" s="488">
        <f>V40</f>
        <v>188667.58</v>
      </c>
      <c r="V40" s="488">
        <v>188667.58</v>
      </c>
      <c r="W40" s="488">
        <v>0</v>
      </c>
      <c r="X40" s="488">
        <v>0</v>
      </c>
      <c r="Y40" s="488">
        <v>0</v>
      </c>
      <c r="Z40" s="488">
        <v>0</v>
      </c>
      <c r="AA40" s="488">
        <v>0</v>
      </c>
      <c r="AB40" s="488">
        <v>33294.29</v>
      </c>
      <c r="AC40" s="475" t="s">
        <v>100</v>
      </c>
      <c r="AD40" s="488">
        <v>0</v>
      </c>
      <c r="AE40" s="488">
        <f>U40</f>
        <v>188667.58</v>
      </c>
      <c r="AF40" s="488">
        <v>0</v>
      </c>
      <c r="AG40" s="475"/>
      <c r="AH40" s="489"/>
      <c r="AI40" s="489"/>
      <c r="AJ40" s="490"/>
    </row>
    <row r="41" spans="1:36" ht="53.15" customHeight="1" x14ac:dyDescent="0.35">
      <c r="A41" s="1"/>
      <c r="B41" s="491"/>
      <c r="C41" s="475"/>
      <c r="D41" s="475"/>
      <c r="E41" s="475"/>
      <c r="F41" s="475"/>
      <c r="G41" s="475"/>
      <c r="H41" s="475"/>
      <c r="I41" s="475"/>
      <c r="J41" s="27" t="s">
        <v>406</v>
      </c>
      <c r="K41" s="27" t="s">
        <v>407</v>
      </c>
      <c r="L41" s="27" t="s">
        <v>182</v>
      </c>
      <c r="M41" s="27">
        <v>15</v>
      </c>
      <c r="N41" s="475"/>
      <c r="O41" s="475"/>
      <c r="P41" s="475"/>
      <c r="Q41" s="475"/>
      <c r="R41" s="475"/>
      <c r="S41" s="475"/>
      <c r="T41" s="475"/>
      <c r="U41" s="488"/>
      <c r="V41" s="488"/>
      <c r="W41" s="488"/>
      <c r="X41" s="488"/>
      <c r="Y41" s="488"/>
      <c r="Z41" s="488"/>
      <c r="AA41" s="488"/>
      <c r="AB41" s="488"/>
      <c r="AC41" s="475"/>
      <c r="AD41" s="488"/>
      <c r="AE41" s="488"/>
      <c r="AF41" s="488"/>
      <c r="AG41" s="475"/>
      <c r="AH41" s="489"/>
      <c r="AI41" s="489"/>
      <c r="AJ41" s="490"/>
    </row>
    <row r="42" spans="1:36" ht="57.65" customHeight="1" x14ac:dyDescent="0.35">
      <c r="A42" s="1"/>
      <c r="B42" s="491"/>
      <c r="C42" s="475"/>
      <c r="D42" s="475"/>
      <c r="E42" s="475"/>
      <c r="F42" s="475" t="s">
        <v>410</v>
      </c>
      <c r="G42" s="475"/>
      <c r="H42" s="475" t="s">
        <v>89</v>
      </c>
      <c r="I42" s="475" t="s">
        <v>89</v>
      </c>
      <c r="J42" s="27" t="s">
        <v>402</v>
      </c>
      <c r="K42" s="27" t="s">
        <v>403</v>
      </c>
      <c r="L42" s="27" t="s">
        <v>179</v>
      </c>
      <c r="M42" s="27">
        <v>25</v>
      </c>
      <c r="N42" s="475" t="s">
        <v>93</v>
      </c>
      <c r="O42" s="475" t="s">
        <v>128</v>
      </c>
      <c r="P42" s="475" t="s">
        <v>171</v>
      </c>
      <c r="Q42" s="475" t="s">
        <v>172</v>
      </c>
      <c r="R42" s="475" t="s">
        <v>97</v>
      </c>
      <c r="S42" s="475" t="s">
        <v>98</v>
      </c>
      <c r="T42" s="475"/>
      <c r="U42" s="488">
        <f>V42</f>
        <v>184115.72</v>
      </c>
      <c r="V42" s="488">
        <v>184115.72</v>
      </c>
      <c r="W42" s="488">
        <v>0</v>
      </c>
      <c r="X42" s="488">
        <v>0</v>
      </c>
      <c r="Y42" s="488">
        <v>0</v>
      </c>
      <c r="Z42" s="488">
        <v>0</v>
      </c>
      <c r="AA42" s="488">
        <v>0</v>
      </c>
      <c r="AB42" s="488">
        <v>32491.01</v>
      </c>
      <c r="AC42" s="475" t="s">
        <v>100</v>
      </c>
      <c r="AD42" s="488">
        <v>0</v>
      </c>
      <c r="AE42" s="488">
        <f>U42</f>
        <v>184115.72</v>
      </c>
      <c r="AF42" s="488">
        <v>0</v>
      </c>
      <c r="AG42" s="475"/>
      <c r="AH42" s="489"/>
      <c r="AI42" s="489"/>
      <c r="AJ42" s="490"/>
    </row>
    <row r="43" spans="1:36" ht="53.5" customHeight="1" x14ac:dyDescent="0.35">
      <c r="A43" s="1"/>
      <c r="B43" s="491"/>
      <c r="C43" s="475"/>
      <c r="D43" s="475"/>
      <c r="E43" s="475"/>
      <c r="F43" s="475"/>
      <c r="G43" s="475"/>
      <c r="H43" s="475"/>
      <c r="I43" s="475"/>
      <c r="J43" s="27" t="s">
        <v>406</v>
      </c>
      <c r="K43" s="27" t="s">
        <v>407</v>
      </c>
      <c r="L43" s="27" t="s">
        <v>182</v>
      </c>
      <c r="M43" s="27">
        <v>45</v>
      </c>
      <c r="N43" s="475"/>
      <c r="O43" s="475"/>
      <c r="P43" s="475"/>
      <c r="Q43" s="475"/>
      <c r="R43" s="475"/>
      <c r="S43" s="475"/>
      <c r="T43" s="475"/>
      <c r="U43" s="488"/>
      <c r="V43" s="488"/>
      <c r="W43" s="488"/>
      <c r="X43" s="488"/>
      <c r="Y43" s="488"/>
      <c r="Z43" s="488"/>
      <c r="AA43" s="488"/>
      <c r="AB43" s="488"/>
      <c r="AC43" s="475"/>
      <c r="AD43" s="488"/>
      <c r="AE43" s="488"/>
      <c r="AF43" s="488"/>
      <c r="AG43" s="475"/>
      <c r="AH43" s="489"/>
      <c r="AI43" s="489"/>
      <c r="AJ43" s="490"/>
    </row>
    <row r="44" spans="1:36" ht="51" customHeight="1" x14ac:dyDescent="0.35">
      <c r="A44" s="1"/>
      <c r="B44" s="491"/>
      <c r="C44" s="475"/>
      <c r="D44" s="475"/>
      <c r="E44" s="475"/>
      <c r="F44" s="475" t="s">
        <v>411</v>
      </c>
      <c r="G44" s="475"/>
      <c r="H44" s="475" t="s">
        <v>89</v>
      </c>
      <c r="I44" s="475" t="s">
        <v>89</v>
      </c>
      <c r="J44" s="27" t="s">
        <v>402</v>
      </c>
      <c r="K44" s="27" t="s">
        <v>403</v>
      </c>
      <c r="L44" s="27" t="s">
        <v>179</v>
      </c>
      <c r="M44" s="27">
        <v>15</v>
      </c>
      <c r="N44" s="475" t="s">
        <v>93</v>
      </c>
      <c r="O44" s="475" t="s">
        <v>128</v>
      </c>
      <c r="P44" s="475" t="s">
        <v>171</v>
      </c>
      <c r="Q44" s="475" t="s">
        <v>172</v>
      </c>
      <c r="R44" s="475" t="s">
        <v>97</v>
      </c>
      <c r="S44" s="475" t="s">
        <v>98</v>
      </c>
      <c r="T44" s="475"/>
      <c r="U44" s="488">
        <f>V44</f>
        <v>269266.73</v>
      </c>
      <c r="V44" s="488">
        <v>269266.73</v>
      </c>
      <c r="W44" s="488">
        <v>0</v>
      </c>
      <c r="X44" s="488">
        <v>0</v>
      </c>
      <c r="Y44" s="488">
        <v>0</v>
      </c>
      <c r="Z44" s="488">
        <v>0</v>
      </c>
      <c r="AA44" s="488">
        <v>0</v>
      </c>
      <c r="AB44" s="488">
        <v>47517.66</v>
      </c>
      <c r="AC44" s="475" t="s">
        <v>100</v>
      </c>
      <c r="AD44" s="488">
        <v>0</v>
      </c>
      <c r="AE44" s="488">
        <f>U44</f>
        <v>269266.73</v>
      </c>
      <c r="AF44" s="488">
        <v>0</v>
      </c>
      <c r="AG44" s="475"/>
      <c r="AH44" s="489"/>
      <c r="AI44" s="489"/>
      <c r="AJ44" s="490"/>
    </row>
    <row r="45" spans="1:36" ht="56.5" customHeight="1" x14ac:dyDescent="0.35">
      <c r="A45" s="1"/>
      <c r="B45" s="491"/>
      <c r="C45" s="475"/>
      <c r="D45" s="475"/>
      <c r="E45" s="475"/>
      <c r="F45" s="475"/>
      <c r="G45" s="475"/>
      <c r="H45" s="475"/>
      <c r="I45" s="475"/>
      <c r="J45" s="27" t="s">
        <v>406</v>
      </c>
      <c r="K45" s="27" t="s">
        <v>407</v>
      </c>
      <c r="L45" s="27" t="s">
        <v>182</v>
      </c>
      <c r="M45" s="27">
        <v>50</v>
      </c>
      <c r="N45" s="475"/>
      <c r="O45" s="475"/>
      <c r="P45" s="475"/>
      <c r="Q45" s="475"/>
      <c r="R45" s="475"/>
      <c r="S45" s="475"/>
      <c r="T45" s="475"/>
      <c r="U45" s="488"/>
      <c r="V45" s="488"/>
      <c r="W45" s="488"/>
      <c r="X45" s="488"/>
      <c r="Y45" s="488"/>
      <c r="Z45" s="488"/>
      <c r="AA45" s="488"/>
      <c r="AB45" s="488"/>
      <c r="AC45" s="475"/>
      <c r="AD45" s="488"/>
      <c r="AE45" s="488"/>
      <c r="AF45" s="488"/>
      <c r="AG45" s="475"/>
      <c r="AH45" s="489"/>
      <c r="AI45" s="489"/>
      <c r="AJ45" s="490"/>
    </row>
    <row r="46" spans="1:36" ht="54.65" customHeight="1" x14ac:dyDescent="0.35">
      <c r="A46" s="1"/>
      <c r="B46" s="491"/>
      <c r="C46" s="475"/>
      <c r="D46" s="475"/>
      <c r="E46" s="475"/>
      <c r="F46" s="475" t="s">
        <v>412</v>
      </c>
      <c r="G46" s="475"/>
      <c r="H46" s="475" t="s">
        <v>89</v>
      </c>
      <c r="I46" s="475" t="s">
        <v>89</v>
      </c>
      <c r="J46" s="27" t="s">
        <v>402</v>
      </c>
      <c r="K46" s="27" t="s">
        <v>403</v>
      </c>
      <c r="L46" s="27" t="s">
        <v>179</v>
      </c>
      <c r="M46" s="27">
        <v>15</v>
      </c>
      <c r="N46" s="475" t="s">
        <v>93</v>
      </c>
      <c r="O46" s="475" t="s">
        <v>127</v>
      </c>
      <c r="P46" s="475" t="s">
        <v>171</v>
      </c>
      <c r="Q46" s="475" t="s">
        <v>172</v>
      </c>
      <c r="R46" s="475" t="s">
        <v>97</v>
      </c>
      <c r="S46" s="475" t="s">
        <v>98</v>
      </c>
      <c r="T46" s="475"/>
      <c r="U46" s="488">
        <f>V46</f>
        <v>206125</v>
      </c>
      <c r="V46" s="488">
        <v>206125</v>
      </c>
      <c r="W46" s="488">
        <v>0</v>
      </c>
      <c r="X46" s="488">
        <v>0</v>
      </c>
      <c r="Y46" s="488">
        <v>0</v>
      </c>
      <c r="Z46" s="488">
        <v>0</v>
      </c>
      <c r="AA46" s="488">
        <v>0</v>
      </c>
      <c r="AB46" s="488">
        <v>36375</v>
      </c>
      <c r="AC46" s="475" t="s">
        <v>100</v>
      </c>
      <c r="AD46" s="488">
        <v>0</v>
      </c>
      <c r="AE46" s="488">
        <f>U46</f>
        <v>206125</v>
      </c>
      <c r="AF46" s="488">
        <v>0</v>
      </c>
      <c r="AG46" s="475"/>
      <c r="AH46" s="489"/>
      <c r="AI46" s="489"/>
      <c r="AJ46" s="490"/>
    </row>
    <row r="47" spans="1:36" ht="55.5" customHeight="1" thickBot="1" x14ac:dyDescent="0.4">
      <c r="A47" s="1"/>
      <c r="B47" s="485"/>
      <c r="C47" s="476"/>
      <c r="D47" s="476"/>
      <c r="E47" s="476"/>
      <c r="F47" s="476"/>
      <c r="G47" s="476"/>
      <c r="H47" s="476"/>
      <c r="I47" s="476"/>
      <c r="J47" s="35" t="s">
        <v>406</v>
      </c>
      <c r="K47" s="35" t="s">
        <v>407</v>
      </c>
      <c r="L47" s="35" t="s">
        <v>182</v>
      </c>
      <c r="M47" s="35">
        <v>15</v>
      </c>
      <c r="N47" s="476"/>
      <c r="O47" s="476"/>
      <c r="P47" s="476"/>
      <c r="Q47" s="476"/>
      <c r="R47" s="476"/>
      <c r="S47" s="476"/>
      <c r="T47" s="476"/>
      <c r="U47" s="483"/>
      <c r="V47" s="483"/>
      <c r="W47" s="483"/>
      <c r="X47" s="483"/>
      <c r="Y47" s="483"/>
      <c r="Z47" s="483"/>
      <c r="AA47" s="483"/>
      <c r="AB47" s="483"/>
      <c r="AC47" s="476"/>
      <c r="AD47" s="483"/>
      <c r="AE47" s="483"/>
      <c r="AF47" s="483"/>
      <c r="AG47" s="476"/>
      <c r="AH47" s="478"/>
      <c r="AI47" s="478"/>
      <c r="AJ47" s="480"/>
    </row>
    <row r="48" spans="1:36" ht="53.15" customHeight="1" x14ac:dyDescent="0.35">
      <c r="A48" s="1"/>
      <c r="B48" s="484" t="s">
        <v>413</v>
      </c>
      <c r="C48" s="473" t="s">
        <v>414</v>
      </c>
      <c r="D48" s="473" t="s">
        <v>400</v>
      </c>
      <c r="E48" s="473" t="s">
        <v>155</v>
      </c>
      <c r="F48" s="473" t="s">
        <v>415</v>
      </c>
      <c r="G48" s="473" t="s">
        <v>166</v>
      </c>
      <c r="H48" s="473" t="s">
        <v>89</v>
      </c>
      <c r="I48" s="473" t="s">
        <v>89</v>
      </c>
      <c r="J48" s="34" t="s">
        <v>402</v>
      </c>
      <c r="K48" s="34" t="s">
        <v>403</v>
      </c>
      <c r="L48" s="34" t="s">
        <v>179</v>
      </c>
      <c r="M48" s="34">
        <v>10</v>
      </c>
      <c r="N48" s="473" t="s">
        <v>93</v>
      </c>
      <c r="O48" s="473" t="s">
        <v>113</v>
      </c>
      <c r="P48" s="473" t="s">
        <v>171</v>
      </c>
      <c r="Q48" s="473" t="s">
        <v>172</v>
      </c>
      <c r="R48" s="473" t="s">
        <v>97</v>
      </c>
      <c r="S48" s="473" t="s">
        <v>98</v>
      </c>
      <c r="T48" s="482">
        <f>U48</f>
        <v>136133.96</v>
      </c>
      <c r="U48" s="482">
        <f>V48</f>
        <v>136133.96</v>
      </c>
      <c r="V48" s="482">
        <v>136133.96</v>
      </c>
      <c r="W48" s="482">
        <v>0</v>
      </c>
      <c r="X48" s="482">
        <v>0</v>
      </c>
      <c r="Y48" s="482">
        <v>0</v>
      </c>
      <c r="Z48" s="482">
        <v>0</v>
      </c>
      <c r="AA48" s="482">
        <v>0</v>
      </c>
      <c r="AB48" s="482">
        <v>24023.64</v>
      </c>
      <c r="AC48" s="473" t="s">
        <v>100</v>
      </c>
      <c r="AD48" s="482">
        <v>0</v>
      </c>
      <c r="AE48" s="482">
        <f>U48</f>
        <v>136133.96</v>
      </c>
      <c r="AF48" s="482">
        <v>0</v>
      </c>
      <c r="AG48" s="473"/>
      <c r="AH48" s="477" t="s">
        <v>416</v>
      </c>
      <c r="AI48" s="477" t="s">
        <v>417</v>
      </c>
      <c r="AJ48" s="479">
        <v>45545</v>
      </c>
    </row>
    <row r="49" spans="1:36" ht="56.5" customHeight="1" thickBot="1" x14ac:dyDescent="0.4">
      <c r="A49" s="1"/>
      <c r="B49" s="485"/>
      <c r="C49" s="476"/>
      <c r="D49" s="476"/>
      <c r="E49" s="476"/>
      <c r="F49" s="476"/>
      <c r="G49" s="476"/>
      <c r="H49" s="476"/>
      <c r="I49" s="476"/>
      <c r="J49" s="35" t="s">
        <v>406</v>
      </c>
      <c r="K49" s="35" t="s">
        <v>407</v>
      </c>
      <c r="L49" s="35" t="s">
        <v>182</v>
      </c>
      <c r="M49" s="35">
        <v>30</v>
      </c>
      <c r="N49" s="476"/>
      <c r="O49" s="476"/>
      <c r="P49" s="476"/>
      <c r="Q49" s="476"/>
      <c r="R49" s="476"/>
      <c r="S49" s="476"/>
      <c r="T49" s="476"/>
      <c r="U49" s="483"/>
      <c r="V49" s="483"/>
      <c r="W49" s="483"/>
      <c r="X49" s="483"/>
      <c r="Y49" s="483"/>
      <c r="Z49" s="483"/>
      <c r="AA49" s="483"/>
      <c r="AB49" s="483"/>
      <c r="AC49" s="476"/>
      <c r="AD49" s="483"/>
      <c r="AE49" s="483"/>
      <c r="AF49" s="483"/>
      <c r="AG49" s="476"/>
      <c r="AH49" s="478"/>
      <c r="AI49" s="478"/>
      <c r="AJ49" s="480"/>
    </row>
    <row r="50" spans="1:36" ht="59.15" customHeight="1" x14ac:dyDescent="0.35">
      <c r="A50" s="1"/>
      <c r="B50" s="484" t="s">
        <v>418</v>
      </c>
      <c r="C50" s="473" t="s">
        <v>419</v>
      </c>
      <c r="D50" s="473" t="s">
        <v>400</v>
      </c>
      <c r="E50" s="473" t="s">
        <v>155</v>
      </c>
      <c r="F50" s="473" t="s">
        <v>420</v>
      </c>
      <c r="G50" s="473" t="s">
        <v>166</v>
      </c>
      <c r="H50" s="473" t="s">
        <v>89</v>
      </c>
      <c r="I50" s="473" t="s">
        <v>89</v>
      </c>
      <c r="J50" s="34" t="s">
        <v>402</v>
      </c>
      <c r="K50" s="34" t="s">
        <v>403</v>
      </c>
      <c r="L50" s="34" t="s">
        <v>179</v>
      </c>
      <c r="M50" s="34">
        <v>80</v>
      </c>
      <c r="N50" s="473" t="s">
        <v>93</v>
      </c>
      <c r="O50" s="473" t="s">
        <v>126</v>
      </c>
      <c r="P50" s="473" t="s">
        <v>171</v>
      </c>
      <c r="Q50" s="473" t="s">
        <v>172</v>
      </c>
      <c r="R50" s="473" t="s">
        <v>97</v>
      </c>
      <c r="S50" s="473" t="s">
        <v>98</v>
      </c>
      <c r="T50" s="482">
        <f>U50</f>
        <v>780582.92</v>
      </c>
      <c r="U50" s="482">
        <f>V50</f>
        <v>780582.92</v>
      </c>
      <c r="V50" s="482">
        <v>780582.92</v>
      </c>
      <c r="W50" s="482">
        <v>0</v>
      </c>
      <c r="X50" s="482">
        <v>0</v>
      </c>
      <c r="Y50" s="482">
        <v>0</v>
      </c>
      <c r="Z50" s="482">
        <v>0</v>
      </c>
      <c r="AA50" s="482">
        <v>0</v>
      </c>
      <c r="AB50" s="482">
        <v>137749.93</v>
      </c>
      <c r="AC50" s="473" t="s">
        <v>100</v>
      </c>
      <c r="AD50" s="482">
        <v>0</v>
      </c>
      <c r="AE50" s="482">
        <f>U50</f>
        <v>780582.92</v>
      </c>
      <c r="AF50" s="482">
        <v>0</v>
      </c>
      <c r="AG50" s="473"/>
      <c r="AH50" s="477" t="s">
        <v>421</v>
      </c>
      <c r="AI50" s="477" t="s">
        <v>422</v>
      </c>
      <c r="AJ50" s="486"/>
    </row>
    <row r="51" spans="1:36" ht="62.5" customHeight="1" thickBot="1" x14ac:dyDescent="0.4">
      <c r="A51" s="1"/>
      <c r="B51" s="485"/>
      <c r="C51" s="476"/>
      <c r="D51" s="476"/>
      <c r="E51" s="476"/>
      <c r="F51" s="476"/>
      <c r="G51" s="476"/>
      <c r="H51" s="476"/>
      <c r="I51" s="476"/>
      <c r="J51" s="35" t="s">
        <v>406</v>
      </c>
      <c r="K51" s="35" t="s">
        <v>407</v>
      </c>
      <c r="L51" s="35" t="s">
        <v>182</v>
      </c>
      <c r="M51" s="35">
        <v>120</v>
      </c>
      <c r="N51" s="476"/>
      <c r="O51" s="476"/>
      <c r="P51" s="476"/>
      <c r="Q51" s="476"/>
      <c r="R51" s="476"/>
      <c r="S51" s="476"/>
      <c r="T51" s="483"/>
      <c r="U51" s="483"/>
      <c r="V51" s="483"/>
      <c r="W51" s="483"/>
      <c r="X51" s="483"/>
      <c r="Y51" s="483"/>
      <c r="Z51" s="483"/>
      <c r="AA51" s="483"/>
      <c r="AB51" s="483"/>
      <c r="AC51" s="476"/>
      <c r="AD51" s="483"/>
      <c r="AE51" s="483"/>
      <c r="AF51" s="483"/>
      <c r="AG51" s="476"/>
      <c r="AH51" s="478"/>
      <c r="AI51" s="478"/>
      <c r="AJ51" s="487"/>
    </row>
    <row r="52" spans="1:36" ht="54" customHeight="1" x14ac:dyDescent="0.35">
      <c r="A52" s="1"/>
      <c r="B52" s="484" t="s">
        <v>423</v>
      </c>
      <c r="C52" s="473" t="s">
        <v>424</v>
      </c>
      <c r="D52" s="473" t="s">
        <v>400</v>
      </c>
      <c r="E52" s="473" t="s">
        <v>155</v>
      </c>
      <c r="F52" s="473" t="s">
        <v>425</v>
      </c>
      <c r="G52" s="473" t="s">
        <v>166</v>
      </c>
      <c r="H52" s="473" t="s">
        <v>89</v>
      </c>
      <c r="I52" s="473" t="s">
        <v>89</v>
      </c>
      <c r="J52" s="34" t="s">
        <v>402</v>
      </c>
      <c r="K52" s="34" t="s">
        <v>403</v>
      </c>
      <c r="L52" s="34" t="s">
        <v>179</v>
      </c>
      <c r="M52" s="34">
        <v>20</v>
      </c>
      <c r="N52" s="473" t="s">
        <v>93</v>
      </c>
      <c r="O52" s="473" t="s">
        <v>126</v>
      </c>
      <c r="P52" s="473" t="s">
        <v>171</v>
      </c>
      <c r="Q52" s="473" t="s">
        <v>172</v>
      </c>
      <c r="R52" s="473" t="s">
        <v>97</v>
      </c>
      <c r="S52" s="473" t="s">
        <v>98</v>
      </c>
      <c r="T52" s="482">
        <f>U52</f>
        <v>715667.36</v>
      </c>
      <c r="U52" s="482">
        <f>V52</f>
        <v>715667.36</v>
      </c>
      <c r="V52" s="482">
        <v>715667.36</v>
      </c>
      <c r="W52" s="482">
        <v>0</v>
      </c>
      <c r="X52" s="482">
        <v>0</v>
      </c>
      <c r="Y52" s="482">
        <v>0</v>
      </c>
      <c r="Z52" s="482">
        <v>0</v>
      </c>
      <c r="AA52" s="482">
        <v>0</v>
      </c>
      <c r="AB52" s="482">
        <v>126294.24</v>
      </c>
      <c r="AC52" s="473" t="s">
        <v>100</v>
      </c>
      <c r="AD52" s="482">
        <v>0</v>
      </c>
      <c r="AE52" s="482">
        <f>U52</f>
        <v>715667.36</v>
      </c>
      <c r="AF52" s="482">
        <v>0</v>
      </c>
      <c r="AG52" s="473"/>
      <c r="AH52" s="477" t="s">
        <v>426</v>
      </c>
      <c r="AI52" s="477" t="s">
        <v>427</v>
      </c>
      <c r="AJ52" s="486"/>
    </row>
    <row r="53" spans="1:36" ht="54" customHeight="1" thickBot="1" x14ac:dyDescent="0.4">
      <c r="A53" s="1"/>
      <c r="B53" s="485"/>
      <c r="C53" s="476"/>
      <c r="D53" s="476"/>
      <c r="E53" s="476"/>
      <c r="F53" s="476"/>
      <c r="G53" s="476"/>
      <c r="H53" s="476"/>
      <c r="I53" s="476"/>
      <c r="J53" s="35" t="s">
        <v>406</v>
      </c>
      <c r="K53" s="35" t="s">
        <v>407</v>
      </c>
      <c r="L53" s="35" t="s">
        <v>182</v>
      </c>
      <c r="M53" s="35">
        <v>25</v>
      </c>
      <c r="N53" s="476"/>
      <c r="O53" s="476"/>
      <c r="P53" s="476"/>
      <c r="Q53" s="476"/>
      <c r="R53" s="476"/>
      <c r="S53" s="476"/>
      <c r="T53" s="483"/>
      <c r="U53" s="483"/>
      <c r="V53" s="483"/>
      <c r="W53" s="483"/>
      <c r="X53" s="483"/>
      <c r="Y53" s="483"/>
      <c r="Z53" s="483"/>
      <c r="AA53" s="483"/>
      <c r="AB53" s="483"/>
      <c r="AC53" s="476"/>
      <c r="AD53" s="483"/>
      <c r="AE53" s="483"/>
      <c r="AF53" s="483"/>
      <c r="AG53" s="476"/>
      <c r="AH53" s="478"/>
      <c r="AI53" s="478"/>
      <c r="AJ53" s="487"/>
    </row>
    <row r="54" spans="1:36" ht="39.65" customHeight="1" x14ac:dyDescent="0.35">
      <c r="A54" s="1"/>
      <c r="B54" s="484" t="s">
        <v>428</v>
      </c>
      <c r="C54" s="473" t="s">
        <v>429</v>
      </c>
      <c r="D54" s="473" t="s">
        <v>400</v>
      </c>
      <c r="E54" s="473" t="s">
        <v>155</v>
      </c>
      <c r="F54" s="473" t="s">
        <v>430</v>
      </c>
      <c r="G54" s="473" t="s">
        <v>431</v>
      </c>
      <c r="H54" s="473" t="s">
        <v>89</v>
      </c>
      <c r="I54" s="473" t="s">
        <v>89</v>
      </c>
      <c r="J54" s="34" t="s">
        <v>432</v>
      </c>
      <c r="K54" s="34" t="s">
        <v>433</v>
      </c>
      <c r="L54" s="34" t="s">
        <v>182</v>
      </c>
      <c r="M54" s="34">
        <v>40</v>
      </c>
      <c r="N54" s="473" t="s">
        <v>93</v>
      </c>
      <c r="O54" s="473" t="s">
        <v>94</v>
      </c>
      <c r="P54" s="473" t="s">
        <v>171</v>
      </c>
      <c r="Q54" s="473" t="s">
        <v>172</v>
      </c>
      <c r="R54" s="473" t="s">
        <v>97</v>
      </c>
      <c r="S54" s="473" t="s">
        <v>98</v>
      </c>
      <c r="T54" s="482">
        <f>U54</f>
        <v>2138524.73</v>
      </c>
      <c r="U54" s="482">
        <f>V54</f>
        <v>2138524.73</v>
      </c>
      <c r="V54" s="482">
        <v>2138524.73</v>
      </c>
      <c r="W54" s="482">
        <v>0</v>
      </c>
      <c r="X54" s="482">
        <v>0</v>
      </c>
      <c r="Y54" s="482">
        <v>0</v>
      </c>
      <c r="Z54" s="482">
        <v>0</v>
      </c>
      <c r="AA54" s="482">
        <v>0</v>
      </c>
      <c r="AB54" s="482">
        <v>377386.72</v>
      </c>
      <c r="AC54" s="473" t="s">
        <v>100</v>
      </c>
      <c r="AD54" s="482">
        <v>0</v>
      </c>
      <c r="AE54" s="482">
        <f>U54</f>
        <v>2138524.73</v>
      </c>
      <c r="AF54" s="482">
        <v>0</v>
      </c>
      <c r="AG54" s="473"/>
      <c r="AH54" s="477" t="s">
        <v>404</v>
      </c>
      <c r="AI54" s="477" t="s">
        <v>405</v>
      </c>
      <c r="AJ54" s="479">
        <v>45492</v>
      </c>
    </row>
    <row r="55" spans="1:36" ht="43" customHeight="1" thickBot="1" x14ac:dyDescent="0.4">
      <c r="A55" s="1"/>
      <c r="B55" s="485"/>
      <c r="C55" s="476"/>
      <c r="D55" s="476"/>
      <c r="E55" s="476"/>
      <c r="F55" s="476"/>
      <c r="G55" s="476"/>
      <c r="H55" s="476"/>
      <c r="I55" s="476"/>
      <c r="J55" s="35" t="s">
        <v>434</v>
      </c>
      <c r="K55" s="35" t="s">
        <v>435</v>
      </c>
      <c r="L55" s="35" t="s">
        <v>139</v>
      </c>
      <c r="M55" s="35">
        <v>40</v>
      </c>
      <c r="N55" s="476"/>
      <c r="O55" s="476"/>
      <c r="P55" s="476"/>
      <c r="Q55" s="476"/>
      <c r="R55" s="476"/>
      <c r="S55" s="476"/>
      <c r="T55" s="476"/>
      <c r="U55" s="483"/>
      <c r="V55" s="483"/>
      <c r="W55" s="483"/>
      <c r="X55" s="483"/>
      <c r="Y55" s="483"/>
      <c r="Z55" s="483"/>
      <c r="AA55" s="483"/>
      <c r="AB55" s="483"/>
      <c r="AC55" s="476"/>
      <c r="AD55" s="483"/>
      <c r="AE55" s="483"/>
      <c r="AF55" s="483"/>
      <c r="AG55" s="476"/>
      <c r="AH55" s="478"/>
      <c r="AI55" s="478"/>
      <c r="AJ55" s="480"/>
    </row>
    <row r="56" spans="1:36" ht="37.5" customHeight="1" x14ac:dyDescent="0.35">
      <c r="A56" s="1"/>
      <c r="B56" s="484" t="s">
        <v>436</v>
      </c>
      <c r="C56" s="473" t="s">
        <v>437</v>
      </c>
      <c r="D56" s="473" t="s">
        <v>400</v>
      </c>
      <c r="E56" s="473" t="s">
        <v>155</v>
      </c>
      <c r="F56" s="473" t="s">
        <v>438</v>
      </c>
      <c r="G56" s="473" t="s">
        <v>431</v>
      </c>
      <c r="H56" s="473" t="s">
        <v>89</v>
      </c>
      <c r="I56" s="473" t="s">
        <v>89</v>
      </c>
      <c r="J56" s="34" t="s">
        <v>432</v>
      </c>
      <c r="K56" s="34" t="s">
        <v>433</v>
      </c>
      <c r="L56" s="34" t="s">
        <v>182</v>
      </c>
      <c r="M56" s="34">
        <v>25</v>
      </c>
      <c r="N56" s="473" t="s">
        <v>93</v>
      </c>
      <c r="O56" s="473" t="s">
        <v>113</v>
      </c>
      <c r="P56" s="473" t="s">
        <v>171</v>
      </c>
      <c r="Q56" s="473" t="s">
        <v>172</v>
      </c>
      <c r="R56" s="473" t="s">
        <v>97</v>
      </c>
      <c r="S56" s="473" t="s">
        <v>98</v>
      </c>
      <c r="T56" s="482">
        <f>U56</f>
        <v>929918.21</v>
      </c>
      <c r="U56" s="482">
        <f>V56</f>
        <v>929918.21</v>
      </c>
      <c r="V56" s="482">
        <v>929918.21</v>
      </c>
      <c r="W56" s="482">
        <v>0</v>
      </c>
      <c r="X56" s="482">
        <v>0</v>
      </c>
      <c r="Y56" s="482">
        <v>0</v>
      </c>
      <c r="Z56" s="482">
        <v>0</v>
      </c>
      <c r="AA56" s="482">
        <v>0</v>
      </c>
      <c r="AB56" s="482">
        <v>164103.22</v>
      </c>
      <c r="AC56" s="473" t="s">
        <v>100</v>
      </c>
      <c r="AD56" s="482">
        <v>0</v>
      </c>
      <c r="AE56" s="482">
        <f>U56</f>
        <v>929918.21</v>
      </c>
      <c r="AF56" s="482">
        <v>0</v>
      </c>
      <c r="AG56" s="473"/>
      <c r="AH56" s="477" t="s">
        <v>404</v>
      </c>
      <c r="AI56" s="477" t="s">
        <v>405</v>
      </c>
      <c r="AJ56" s="479">
        <v>45492</v>
      </c>
    </row>
    <row r="57" spans="1:36" ht="44.5" customHeight="1" thickBot="1" x14ac:dyDescent="0.4">
      <c r="A57" s="1"/>
      <c r="B57" s="485"/>
      <c r="C57" s="476"/>
      <c r="D57" s="476"/>
      <c r="E57" s="476"/>
      <c r="F57" s="476"/>
      <c r="G57" s="476"/>
      <c r="H57" s="476"/>
      <c r="I57" s="476"/>
      <c r="J57" s="35" t="s">
        <v>434</v>
      </c>
      <c r="K57" s="35" t="s">
        <v>435</v>
      </c>
      <c r="L57" s="35" t="s">
        <v>139</v>
      </c>
      <c r="M57" s="35">
        <v>25</v>
      </c>
      <c r="N57" s="476"/>
      <c r="O57" s="476"/>
      <c r="P57" s="476"/>
      <c r="Q57" s="476"/>
      <c r="R57" s="476"/>
      <c r="S57" s="476"/>
      <c r="T57" s="476"/>
      <c r="U57" s="483"/>
      <c r="V57" s="483"/>
      <c r="W57" s="483"/>
      <c r="X57" s="483"/>
      <c r="Y57" s="483"/>
      <c r="Z57" s="483"/>
      <c r="AA57" s="483"/>
      <c r="AB57" s="483"/>
      <c r="AC57" s="476"/>
      <c r="AD57" s="483"/>
      <c r="AE57" s="483"/>
      <c r="AF57" s="483"/>
      <c r="AG57" s="476"/>
      <c r="AH57" s="478"/>
      <c r="AI57" s="478"/>
      <c r="AJ57" s="480"/>
    </row>
    <row r="58" spans="1:36" ht="36.65" customHeight="1" x14ac:dyDescent="0.35">
      <c r="A58" s="1"/>
      <c r="B58" s="484" t="s">
        <v>439</v>
      </c>
      <c r="C58" s="473" t="s">
        <v>440</v>
      </c>
      <c r="D58" s="473" t="s">
        <v>400</v>
      </c>
      <c r="E58" s="473" t="s">
        <v>155</v>
      </c>
      <c r="F58" s="473" t="s">
        <v>441</v>
      </c>
      <c r="G58" s="473" t="s">
        <v>431</v>
      </c>
      <c r="H58" s="473" t="s">
        <v>89</v>
      </c>
      <c r="I58" s="473" t="s">
        <v>89</v>
      </c>
      <c r="J58" s="34" t="s">
        <v>432</v>
      </c>
      <c r="K58" s="34" t="s">
        <v>433</v>
      </c>
      <c r="L58" s="34" t="s">
        <v>182</v>
      </c>
      <c r="M58" s="34">
        <v>40</v>
      </c>
      <c r="N58" s="473" t="s">
        <v>93</v>
      </c>
      <c r="O58" s="473" t="s">
        <v>113</v>
      </c>
      <c r="P58" s="473" t="s">
        <v>171</v>
      </c>
      <c r="Q58" s="473" t="s">
        <v>172</v>
      </c>
      <c r="R58" s="473" t="s">
        <v>97</v>
      </c>
      <c r="S58" s="473" t="s">
        <v>98</v>
      </c>
      <c r="T58" s="482">
        <f>U58</f>
        <v>1716691.39</v>
      </c>
      <c r="U58" s="482">
        <f>V58</f>
        <v>1716691.39</v>
      </c>
      <c r="V58" s="482">
        <v>1716691.39</v>
      </c>
      <c r="W58" s="482">
        <v>0</v>
      </c>
      <c r="X58" s="482">
        <v>0</v>
      </c>
      <c r="Y58" s="482">
        <v>0</v>
      </c>
      <c r="Z58" s="482">
        <v>0</v>
      </c>
      <c r="AA58" s="482">
        <v>0</v>
      </c>
      <c r="AB58" s="482">
        <v>302945.53999999998</v>
      </c>
      <c r="AC58" s="473" t="s">
        <v>100</v>
      </c>
      <c r="AD58" s="482">
        <v>0</v>
      </c>
      <c r="AE58" s="482">
        <f>U58</f>
        <v>1716691.39</v>
      </c>
      <c r="AF58" s="482">
        <v>0</v>
      </c>
      <c r="AG58" s="473"/>
      <c r="AH58" s="477" t="s">
        <v>416</v>
      </c>
      <c r="AI58" s="477" t="s">
        <v>417</v>
      </c>
      <c r="AJ58" s="479">
        <v>45554</v>
      </c>
    </row>
    <row r="59" spans="1:36" ht="47.15" customHeight="1" thickBot="1" x14ac:dyDescent="0.4">
      <c r="A59" s="1"/>
      <c r="B59" s="485"/>
      <c r="C59" s="476"/>
      <c r="D59" s="476"/>
      <c r="E59" s="476"/>
      <c r="F59" s="476"/>
      <c r="G59" s="476"/>
      <c r="H59" s="476"/>
      <c r="I59" s="476"/>
      <c r="J59" s="35" t="s">
        <v>434</v>
      </c>
      <c r="K59" s="35" t="s">
        <v>435</v>
      </c>
      <c r="L59" s="35" t="s">
        <v>139</v>
      </c>
      <c r="M59" s="35">
        <v>40</v>
      </c>
      <c r="N59" s="476"/>
      <c r="O59" s="476"/>
      <c r="P59" s="476"/>
      <c r="Q59" s="476"/>
      <c r="R59" s="476"/>
      <c r="S59" s="476"/>
      <c r="T59" s="483"/>
      <c r="U59" s="483"/>
      <c r="V59" s="483"/>
      <c r="W59" s="483"/>
      <c r="X59" s="483"/>
      <c r="Y59" s="483"/>
      <c r="Z59" s="483"/>
      <c r="AA59" s="483"/>
      <c r="AB59" s="483"/>
      <c r="AC59" s="476"/>
      <c r="AD59" s="483"/>
      <c r="AE59" s="483"/>
      <c r="AF59" s="483"/>
      <c r="AG59" s="476"/>
      <c r="AH59" s="478"/>
      <c r="AI59" s="478"/>
      <c r="AJ59" s="480"/>
    </row>
    <row r="60" spans="1:36" ht="36" customHeight="1" x14ac:dyDescent="0.35">
      <c r="A60" s="1"/>
      <c r="B60" s="484" t="s">
        <v>442</v>
      </c>
      <c r="C60" s="473" t="s">
        <v>443</v>
      </c>
      <c r="D60" s="473" t="s">
        <v>400</v>
      </c>
      <c r="E60" s="473" t="s">
        <v>155</v>
      </c>
      <c r="F60" s="473" t="s">
        <v>444</v>
      </c>
      <c r="G60" s="473" t="s">
        <v>431</v>
      </c>
      <c r="H60" s="473" t="s">
        <v>89</v>
      </c>
      <c r="I60" s="473" t="s">
        <v>89</v>
      </c>
      <c r="J60" s="34" t="s">
        <v>432</v>
      </c>
      <c r="K60" s="34" t="s">
        <v>433</v>
      </c>
      <c r="L60" s="34" t="s">
        <v>182</v>
      </c>
      <c r="M60" s="34">
        <v>30</v>
      </c>
      <c r="N60" s="473" t="s">
        <v>93</v>
      </c>
      <c r="O60" s="473" t="s">
        <v>126</v>
      </c>
      <c r="P60" s="473" t="s">
        <v>171</v>
      </c>
      <c r="Q60" s="473" t="s">
        <v>172</v>
      </c>
      <c r="R60" s="473" t="s">
        <v>97</v>
      </c>
      <c r="S60" s="473" t="s">
        <v>98</v>
      </c>
      <c r="T60" s="482">
        <f>U60</f>
        <v>642010.06999999995</v>
      </c>
      <c r="U60" s="482">
        <f>V60</f>
        <v>642010.06999999995</v>
      </c>
      <c r="V60" s="482">
        <v>642010.06999999995</v>
      </c>
      <c r="W60" s="482">
        <v>0</v>
      </c>
      <c r="X60" s="482">
        <v>0</v>
      </c>
      <c r="Y60" s="482">
        <v>0</v>
      </c>
      <c r="Z60" s="482">
        <v>0</v>
      </c>
      <c r="AA60" s="482">
        <v>0</v>
      </c>
      <c r="AB60" s="482">
        <v>113295.9</v>
      </c>
      <c r="AC60" s="473" t="s">
        <v>100</v>
      </c>
      <c r="AD60" s="482">
        <v>0</v>
      </c>
      <c r="AE60" s="482">
        <f>U60</f>
        <v>642010.06999999995</v>
      </c>
      <c r="AF60" s="482">
        <v>0</v>
      </c>
      <c r="AG60" s="473"/>
      <c r="AH60" s="477" t="s">
        <v>416</v>
      </c>
      <c r="AI60" s="477" t="s">
        <v>417</v>
      </c>
      <c r="AJ60" s="479">
        <v>45554</v>
      </c>
    </row>
    <row r="61" spans="1:36" ht="47.5" customHeight="1" thickBot="1" x14ac:dyDescent="0.4">
      <c r="A61" s="1"/>
      <c r="B61" s="485"/>
      <c r="C61" s="476"/>
      <c r="D61" s="476"/>
      <c r="E61" s="476"/>
      <c r="F61" s="476"/>
      <c r="G61" s="476"/>
      <c r="H61" s="476"/>
      <c r="I61" s="476"/>
      <c r="J61" s="35" t="s">
        <v>434</v>
      </c>
      <c r="K61" s="35" t="s">
        <v>435</v>
      </c>
      <c r="L61" s="35" t="s">
        <v>139</v>
      </c>
      <c r="M61" s="35">
        <v>37</v>
      </c>
      <c r="N61" s="476"/>
      <c r="O61" s="476"/>
      <c r="P61" s="476"/>
      <c r="Q61" s="476"/>
      <c r="R61" s="476"/>
      <c r="S61" s="476"/>
      <c r="T61" s="483"/>
      <c r="U61" s="483"/>
      <c r="V61" s="483"/>
      <c r="W61" s="483"/>
      <c r="X61" s="483"/>
      <c r="Y61" s="483"/>
      <c r="Z61" s="483"/>
      <c r="AA61" s="483"/>
      <c r="AB61" s="483"/>
      <c r="AC61" s="476"/>
      <c r="AD61" s="483"/>
      <c r="AE61" s="483"/>
      <c r="AF61" s="483"/>
      <c r="AG61" s="476"/>
      <c r="AH61" s="478"/>
      <c r="AI61" s="478"/>
      <c r="AJ61" s="480"/>
    </row>
    <row r="62" spans="1:36" ht="40" customHeight="1" x14ac:dyDescent="0.35">
      <c r="A62" s="1"/>
      <c r="B62" s="481" t="s">
        <v>445</v>
      </c>
      <c r="C62" s="473" t="s">
        <v>446</v>
      </c>
      <c r="D62" s="473" t="s">
        <v>400</v>
      </c>
      <c r="E62" s="473" t="s">
        <v>155</v>
      </c>
      <c r="F62" s="471" t="s">
        <v>447</v>
      </c>
      <c r="G62" s="471" t="s">
        <v>431</v>
      </c>
      <c r="H62" s="473" t="s">
        <v>89</v>
      </c>
      <c r="I62" s="473" t="s">
        <v>89</v>
      </c>
      <c r="J62" s="34" t="s">
        <v>432</v>
      </c>
      <c r="K62" s="34" t="s">
        <v>433</v>
      </c>
      <c r="L62" s="34" t="s">
        <v>182</v>
      </c>
      <c r="M62" s="29">
        <v>70</v>
      </c>
      <c r="N62" s="475" t="s">
        <v>93</v>
      </c>
      <c r="O62" s="475" t="s">
        <v>127</v>
      </c>
      <c r="P62" s="475" t="s">
        <v>171</v>
      </c>
      <c r="Q62" s="475" t="s">
        <v>172</v>
      </c>
      <c r="R62" s="475" t="s">
        <v>97</v>
      </c>
      <c r="S62" s="475" t="s">
        <v>98</v>
      </c>
      <c r="T62" s="470">
        <f>U62</f>
        <v>1088797.01</v>
      </c>
      <c r="U62" s="470">
        <f>V62</f>
        <v>1088797.01</v>
      </c>
      <c r="V62" s="470">
        <v>1088797.01</v>
      </c>
      <c r="W62" s="470">
        <v>0</v>
      </c>
      <c r="X62" s="470">
        <v>0</v>
      </c>
      <c r="Y62" s="470">
        <v>0</v>
      </c>
      <c r="Z62" s="470">
        <v>0</v>
      </c>
      <c r="AA62" s="470">
        <v>0</v>
      </c>
      <c r="AB62" s="470">
        <v>192140.65</v>
      </c>
      <c r="AC62" s="473" t="s">
        <v>100</v>
      </c>
      <c r="AD62" s="470">
        <v>0</v>
      </c>
      <c r="AE62" s="470">
        <f>U62</f>
        <v>1088797.01</v>
      </c>
      <c r="AF62" s="470">
        <v>0</v>
      </c>
      <c r="AG62" s="471"/>
      <c r="AH62" s="472" t="s">
        <v>421</v>
      </c>
      <c r="AI62" s="472" t="s">
        <v>422</v>
      </c>
      <c r="AJ62" s="467"/>
    </row>
    <row r="63" spans="1:36" ht="37" customHeight="1" thickBot="1" x14ac:dyDescent="0.4">
      <c r="A63" s="1"/>
      <c r="B63" s="481"/>
      <c r="C63" s="474"/>
      <c r="D63" s="474"/>
      <c r="E63" s="474"/>
      <c r="F63" s="471"/>
      <c r="G63" s="471"/>
      <c r="H63" s="474"/>
      <c r="I63" s="474"/>
      <c r="J63" s="211" t="s">
        <v>434</v>
      </c>
      <c r="K63" s="211" t="s">
        <v>435</v>
      </c>
      <c r="L63" s="211" t="s">
        <v>139</v>
      </c>
      <c r="M63" s="211">
        <v>70</v>
      </c>
      <c r="N63" s="474"/>
      <c r="O63" s="474"/>
      <c r="P63" s="474"/>
      <c r="Q63" s="474"/>
      <c r="R63" s="474"/>
      <c r="S63" s="474"/>
      <c r="T63" s="470"/>
      <c r="U63" s="470"/>
      <c r="V63" s="470"/>
      <c r="W63" s="470"/>
      <c r="X63" s="470"/>
      <c r="Y63" s="470"/>
      <c r="Z63" s="470"/>
      <c r="AA63" s="470"/>
      <c r="AB63" s="470"/>
      <c r="AC63" s="474"/>
      <c r="AD63" s="470"/>
      <c r="AE63" s="470"/>
      <c r="AF63" s="470"/>
      <c r="AG63" s="471"/>
      <c r="AH63" s="472"/>
      <c r="AI63" s="472"/>
      <c r="AJ63" s="467"/>
    </row>
    <row r="64" spans="1:36" ht="44.5" customHeight="1" x14ac:dyDescent="0.35">
      <c r="A64" s="1"/>
      <c r="B64" s="468" t="s">
        <v>762</v>
      </c>
      <c r="C64" s="457" t="s">
        <v>763</v>
      </c>
      <c r="D64" s="457" t="s">
        <v>234</v>
      </c>
      <c r="E64" s="457" t="s">
        <v>155</v>
      </c>
      <c r="F64" s="457" t="s">
        <v>164</v>
      </c>
      <c r="G64" s="457" t="s">
        <v>166</v>
      </c>
      <c r="H64" s="457" t="s">
        <v>89</v>
      </c>
      <c r="I64" s="457" t="s">
        <v>89</v>
      </c>
      <c r="J64" s="34" t="s">
        <v>167</v>
      </c>
      <c r="K64" s="34" t="s">
        <v>168</v>
      </c>
      <c r="L64" s="34" t="s">
        <v>145</v>
      </c>
      <c r="M64" s="34">
        <v>42</v>
      </c>
      <c r="N64" s="457" t="s">
        <v>93</v>
      </c>
      <c r="O64" s="457" t="s">
        <v>133</v>
      </c>
      <c r="P64" s="457" t="s">
        <v>171</v>
      </c>
      <c r="Q64" s="457" t="s">
        <v>172</v>
      </c>
      <c r="R64" s="457" t="s">
        <v>97</v>
      </c>
      <c r="S64" s="457" t="s">
        <v>98</v>
      </c>
      <c r="T64" s="465">
        <f>U64</f>
        <v>2020923.73</v>
      </c>
      <c r="U64" s="465">
        <f>V64</f>
        <v>2020923.73</v>
      </c>
      <c r="V64" s="465">
        <v>2020923.73</v>
      </c>
      <c r="W64" s="465">
        <v>0</v>
      </c>
      <c r="X64" s="465">
        <v>0</v>
      </c>
      <c r="Y64" s="465">
        <v>0</v>
      </c>
      <c r="Z64" s="465">
        <v>0</v>
      </c>
      <c r="AA64" s="465">
        <v>0</v>
      </c>
      <c r="AB64" s="465">
        <v>356633.59999999998</v>
      </c>
      <c r="AC64" s="457" t="s">
        <v>100</v>
      </c>
      <c r="AD64" s="465">
        <v>0</v>
      </c>
      <c r="AE64" s="465">
        <f>U64</f>
        <v>2020923.73</v>
      </c>
      <c r="AF64" s="465">
        <v>0</v>
      </c>
      <c r="AG64" s="457"/>
      <c r="AH64" s="459" t="s">
        <v>421</v>
      </c>
      <c r="AI64" s="459" t="s">
        <v>510</v>
      </c>
      <c r="AJ64" s="461"/>
    </row>
    <row r="65" spans="1:36" ht="49.5" customHeight="1" thickBot="1" x14ac:dyDescent="0.4">
      <c r="A65" s="1"/>
      <c r="B65" s="469"/>
      <c r="C65" s="458"/>
      <c r="D65" s="458"/>
      <c r="E65" s="458"/>
      <c r="F65" s="458"/>
      <c r="G65" s="458"/>
      <c r="H65" s="458"/>
      <c r="I65" s="458"/>
      <c r="J65" s="35" t="s">
        <v>169</v>
      </c>
      <c r="K65" s="35" t="s">
        <v>170</v>
      </c>
      <c r="L65" s="35" t="s">
        <v>139</v>
      </c>
      <c r="M65" s="35">
        <v>42</v>
      </c>
      <c r="N65" s="458"/>
      <c r="O65" s="458"/>
      <c r="P65" s="458"/>
      <c r="Q65" s="458"/>
      <c r="R65" s="458"/>
      <c r="S65" s="458"/>
      <c r="T65" s="466"/>
      <c r="U65" s="466"/>
      <c r="V65" s="466"/>
      <c r="W65" s="466"/>
      <c r="X65" s="466"/>
      <c r="Y65" s="466"/>
      <c r="Z65" s="466"/>
      <c r="AA65" s="466"/>
      <c r="AB65" s="466"/>
      <c r="AC65" s="458"/>
      <c r="AD65" s="466"/>
      <c r="AE65" s="466"/>
      <c r="AF65" s="466"/>
      <c r="AG65" s="458"/>
      <c r="AH65" s="460"/>
      <c r="AI65" s="460"/>
      <c r="AJ65" s="462"/>
    </row>
    <row r="66" spans="1:36" x14ac:dyDescent="0.35">
      <c r="A66" s="1"/>
      <c r="B66" s="8" t="s">
        <v>23</v>
      </c>
      <c r="C66" s="9"/>
      <c r="D66" s="9"/>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35">
      <c r="A67" s="9"/>
      <c r="B67" s="9" t="s">
        <v>73</v>
      </c>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row>
    <row r="68" spans="1:36" x14ac:dyDescent="0.35">
      <c r="A68" s="14"/>
      <c r="B68" s="9" t="s">
        <v>74</v>
      </c>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row>
    <row r="69" spans="1:36" x14ac:dyDescent="0.3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x14ac:dyDescent="0.35">
      <c r="A70" s="1"/>
      <c r="B70" s="463" t="s">
        <v>764</v>
      </c>
      <c r="C70" s="463"/>
      <c r="D70" s="463"/>
      <c r="E70" s="463"/>
      <c r="F70" s="463"/>
      <c r="G70" s="463"/>
      <c r="H70" s="463"/>
      <c r="I70" s="463"/>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x14ac:dyDescent="0.3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x14ac:dyDescent="0.35">
      <c r="A72" s="1"/>
      <c r="B72" s="464" t="s">
        <v>24</v>
      </c>
      <c r="C72" s="464"/>
      <c r="D72" s="464"/>
      <c r="E72" s="464"/>
      <c r="F72" s="464"/>
      <c r="G72" s="464"/>
      <c r="H72" s="464"/>
      <c r="I72" s="464"/>
      <c r="J72" s="464"/>
      <c r="K72" s="464"/>
      <c r="L72" s="464"/>
      <c r="M72" s="464"/>
      <c r="N72" s="464"/>
      <c r="O72" s="464"/>
      <c r="P72" s="464"/>
      <c r="Q72" s="464"/>
      <c r="R72" s="464"/>
      <c r="S72" s="464"/>
      <c r="T72" s="464"/>
      <c r="U72" s="464"/>
      <c r="V72" s="464"/>
      <c r="W72" s="464"/>
      <c r="X72" s="464"/>
      <c r="Y72" s="464"/>
      <c r="Z72" s="464"/>
      <c r="AA72" s="464"/>
      <c r="AB72" s="464"/>
      <c r="AC72" s="464"/>
      <c r="AD72" s="464"/>
      <c r="AE72" s="464"/>
      <c r="AF72" s="464"/>
      <c r="AG72" s="464"/>
      <c r="AH72" s="464"/>
      <c r="AI72" s="464"/>
      <c r="AJ72" s="464"/>
    </row>
  </sheetData>
  <mergeCells count="859">
    <mergeCell ref="B1:AI1"/>
    <mergeCell ref="B3:B4"/>
    <mergeCell ref="C3:C4"/>
    <mergeCell ref="D3:D4"/>
    <mergeCell ref="E3:E4"/>
    <mergeCell ref="F3:F4"/>
    <mergeCell ref="G3:G4"/>
    <mergeCell ref="H3:H4"/>
    <mergeCell ref="I3:I4"/>
    <mergeCell ref="J3:M3"/>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Q6:Q7"/>
    <mergeCell ref="AG3:AG4"/>
    <mergeCell ref="AH3:AH4"/>
    <mergeCell ref="AI3:AI4"/>
    <mergeCell ref="Y6:Y7"/>
    <mergeCell ref="Z6:Z7"/>
    <mergeCell ref="AA6:AA7"/>
    <mergeCell ref="AB6:AB7"/>
    <mergeCell ref="AC6:AC7"/>
    <mergeCell ref="R6:R7"/>
    <mergeCell ref="S6:S7"/>
    <mergeCell ref="T6:T7"/>
    <mergeCell ref="U6:U7"/>
    <mergeCell ref="V6:V7"/>
    <mergeCell ref="W6:W7"/>
    <mergeCell ref="Q8:Q9"/>
    <mergeCell ref="R8:R9"/>
    <mergeCell ref="S8:S9"/>
    <mergeCell ref="T8:T13"/>
    <mergeCell ref="Q10:Q11"/>
    <mergeCell ref="R10:R11"/>
    <mergeCell ref="S10:S11"/>
    <mergeCell ref="AJ6:AJ7"/>
    <mergeCell ref="B8:B13"/>
    <mergeCell ref="C8:C13"/>
    <mergeCell ref="D8:D13"/>
    <mergeCell ref="E8:E13"/>
    <mergeCell ref="F8:F9"/>
    <mergeCell ref="G8:G13"/>
    <mergeCell ref="H8:H9"/>
    <mergeCell ref="I8:I9"/>
    <mergeCell ref="N8:N9"/>
    <mergeCell ref="AD6:AD7"/>
    <mergeCell ref="AE6:AE7"/>
    <mergeCell ref="AF6:AF7"/>
    <mergeCell ref="AG6:AG7"/>
    <mergeCell ref="AH6:AH7"/>
    <mergeCell ref="AI6:AI7"/>
    <mergeCell ref="X6:X7"/>
    <mergeCell ref="AG8:AG9"/>
    <mergeCell ref="AH8:AH13"/>
    <mergeCell ref="AI8:AI13"/>
    <mergeCell ref="AJ8:AJ13"/>
    <mergeCell ref="F10:F11"/>
    <mergeCell ref="H10:H11"/>
    <mergeCell ref="I10:I11"/>
    <mergeCell ref="N10:N11"/>
    <mergeCell ref="O10:O11"/>
    <mergeCell ref="P10:P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AG10:AG11"/>
    <mergeCell ref="F12:F13"/>
    <mergeCell ref="H12:H13"/>
    <mergeCell ref="I12:I13"/>
    <mergeCell ref="N12:N13"/>
    <mergeCell ref="O12:O13"/>
    <mergeCell ref="P12:P13"/>
    <mergeCell ref="Q12:Q13"/>
    <mergeCell ref="R12:R13"/>
    <mergeCell ref="S12:S13"/>
    <mergeCell ref="AA10:AA11"/>
    <mergeCell ref="AB10:AB11"/>
    <mergeCell ref="AC10:AC11"/>
    <mergeCell ref="AD10:AD11"/>
    <mergeCell ref="AE10:AE11"/>
    <mergeCell ref="AF10:AF11"/>
    <mergeCell ref="U10:U11"/>
    <mergeCell ref="V10:V11"/>
    <mergeCell ref="W10:W11"/>
    <mergeCell ref="X10:X11"/>
    <mergeCell ref="Y10:Y11"/>
    <mergeCell ref="Z10:Z11"/>
    <mergeCell ref="AG12:AG13"/>
    <mergeCell ref="AA12:AA13"/>
    <mergeCell ref="B14:B17"/>
    <mergeCell ref="C14:C17"/>
    <mergeCell ref="D14:D17"/>
    <mergeCell ref="E14:E17"/>
    <mergeCell ref="F14:F15"/>
    <mergeCell ref="G14:G17"/>
    <mergeCell ref="H14:H15"/>
    <mergeCell ref="I14:I15"/>
    <mergeCell ref="N14:N15"/>
    <mergeCell ref="F16:F17"/>
    <mergeCell ref="H16:H17"/>
    <mergeCell ref="I16:I17"/>
    <mergeCell ref="N16:N17"/>
    <mergeCell ref="AB12:AB13"/>
    <mergeCell ref="AC12:AC13"/>
    <mergeCell ref="AD12:AD13"/>
    <mergeCell ref="AE12:AE13"/>
    <mergeCell ref="AF12:AF13"/>
    <mergeCell ref="U12:U13"/>
    <mergeCell ref="V12:V13"/>
    <mergeCell ref="W12:W13"/>
    <mergeCell ref="X12:X13"/>
    <mergeCell ref="Y12:Y13"/>
    <mergeCell ref="Z12:Z13"/>
    <mergeCell ref="O16:O17"/>
    <mergeCell ref="P16:P17"/>
    <mergeCell ref="AA14:AA15"/>
    <mergeCell ref="AB14:AB15"/>
    <mergeCell ref="AC14:AC15"/>
    <mergeCell ref="U14:U15"/>
    <mergeCell ref="V14:V15"/>
    <mergeCell ref="W14:W15"/>
    <mergeCell ref="X14:X15"/>
    <mergeCell ref="Y14:Y15"/>
    <mergeCell ref="Z14:Z15"/>
    <mergeCell ref="O14:O15"/>
    <mergeCell ref="P14:P15"/>
    <mergeCell ref="Q14:Q15"/>
    <mergeCell ref="R14:R15"/>
    <mergeCell ref="S14:S15"/>
    <mergeCell ref="T14:T17"/>
    <mergeCell ref="Q16:Q17"/>
    <mergeCell ref="R16:R17"/>
    <mergeCell ref="S16:S17"/>
    <mergeCell ref="V16:V17"/>
    <mergeCell ref="W16:W17"/>
    <mergeCell ref="X16:X17"/>
    <mergeCell ref="Y16:Y17"/>
    <mergeCell ref="Z16:Z17"/>
    <mergeCell ref="AG14:AG15"/>
    <mergeCell ref="AH14:AH17"/>
    <mergeCell ref="AI14:AI17"/>
    <mergeCell ref="AJ14:AJ17"/>
    <mergeCell ref="AD14:AD15"/>
    <mergeCell ref="AE14:AE15"/>
    <mergeCell ref="AF14:AF15"/>
    <mergeCell ref="Q18:Q19"/>
    <mergeCell ref="R18:R19"/>
    <mergeCell ref="S18:S19"/>
    <mergeCell ref="T18:T21"/>
    <mergeCell ref="Q20:Q21"/>
    <mergeCell ref="R20:R21"/>
    <mergeCell ref="S20:S21"/>
    <mergeCell ref="AG16:AG17"/>
    <mergeCell ref="AA16:AA17"/>
    <mergeCell ref="AB16:AB17"/>
    <mergeCell ref="AC16:AC17"/>
    <mergeCell ref="AD16:AD17"/>
    <mergeCell ref="AE16:AE17"/>
    <mergeCell ref="AF16:AF17"/>
    <mergeCell ref="U16:U17"/>
    <mergeCell ref="AG18:AG19"/>
    <mergeCell ref="B18:B21"/>
    <mergeCell ref="C18:C21"/>
    <mergeCell ref="D18:D21"/>
    <mergeCell ref="E18:E21"/>
    <mergeCell ref="F18:F19"/>
    <mergeCell ref="G18:G21"/>
    <mergeCell ref="H18:H19"/>
    <mergeCell ref="I18:I19"/>
    <mergeCell ref="N18:N19"/>
    <mergeCell ref="AH18:AH21"/>
    <mergeCell ref="AI18:AI21"/>
    <mergeCell ref="AJ18:AJ21"/>
    <mergeCell ref="F20:F21"/>
    <mergeCell ref="H20:H21"/>
    <mergeCell ref="I20:I21"/>
    <mergeCell ref="N20:N21"/>
    <mergeCell ref="O20:O21"/>
    <mergeCell ref="P20:P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AG20:AG21"/>
    <mergeCell ref="B22:B23"/>
    <mergeCell ref="C22:C23"/>
    <mergeCell ref="D22:D23"/>
    <mergeCell ref="E22:E23"/>
    <mergeCell ref="F22:F23"/>
    <mergeCell ref="G22:G23"/>
    <mergeCell ref="H22:H23"/>
    <mergeCell ref="I22:I23"/>
    <mergeCell ref="N22:N23"/>
    <mergeCell ref="AA20:AA21"/>
    <mergeCell ref="AB20:AB21"/>
    <mergeCell ref="AC20:AC21"/>
    <mergeCell ref="AD20:AD21"/>
    <mergeCell ref="AE20:AE21"/>
    <mergeCell ref="AF20:AF21"/>
    <mergeCell ref="U20:U21"/>
    <mergeCell ref="V20:V21"/>
    <mergeCell ref="W20:W21"/>
    <mergeCell ref="X20:X21"/>
    <mergeCell ref="Y20:Y21"/>
    <mergeCell ref="Z20:Z21"/>
    <mergeCell ref="AJ22:AJ23"/>
    <mergeCell ref="B24:B29"/>
    <mergeCell ref="C24:C29"/>
    <mergeCell ref="D24:D29"/>
    <mergeCell ref="E24:E29"/>
    <mergeCell ref="F24:F25"/>
    <mergeCell ref="G24:G29"/>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Q22:Q23"/>
    <mergeCell ref="R22:R23"/>
    <mergeCell ref="S22:S23"/>
    <mergeCell ref="H24:H25"/>
    <mergeCell ref="I24:I25"/>
    <mergeCell ref="N24:N25"/>
    <mergeCell ref="O24:O25"/>
    <mergeCell ref="P24:P25"/>
    <mergeCell ref="Q24:Q25"/>
    <mergeCell ref="AG22:AG23"/>
    <mergeCell ref="AH22:AH23"/>
    <mergeCell ref="AI22:AI23"/>
    <mergeCell ref="T22:T23"/>
    <mergeCell ref="AA24:AA25"/>
    <mergeCell ref="AB24:AB25"/>
    <mergeCell ref="AC24:AC25"/>
    <mergeCell ref="R24:R25"/>
    <mergeCell ref="S24:S25"/>
    <mergeCell ref="T24:T29"/>
    <mergeCell ref="U24:U25"/>
    <mergeCell ref="V24:V25"/>
    <mergeCell ref="W24:W25"/>
    <mergeCell ref="U26:U27"/>
    <mergeCell ref="V26:V27"/>
    <mergeCell ref="W26:W27"/>
    <mergeCell ref="AC26:AC27"/>
    <mergeCell ref="N28:N29"/>
    <mergeCell ref="AJ24:AJ29"/>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29"/>
    <mergeCell ref="AI24:AI29"/>
    <mergeCell ref="AD26:AD27"/>
    <mergeCell ref="AE26:AE27"/>
    <mergeCell ref="AF26:AF27"/>
    <mergeCell ref="AG26:AG27"/>
    <mergeCell ref="X24:X25"/>
    <mergeCell ref="Y24:Y25"/>
    <mergeCell ref="Z24:Z25"/>
    <mergeCell ref="I28:I29"/>
    <mergeCell ref="O28:O29"/>
    <mergeCell ref="P28:P29"/>
    <mergeCell ref="X26:X27"/>
    <mergeCell ref="Y26:Y27"/>
    <mergeCell ref="Z26:Z27"/>
    <mergeCell ref="AA26:AA27"/>
    <mergeCell ref="AB26:AB27"/>
    <mergeCell ref="AD28:AD29"/>
    <mergeCell ref="AE28:AE29"/>
    <mergeCell ref="AF28:AF29"/>
    <mergeCell ref="AG28:AG29"/>
    <mergeCell ref="B30:B31"/>
    <mergeCell ref="C30:C31"/>
    <mergeCell ref="D30:D31"/>
    <mergeCell ref="E30:E31"/>
    <mergeCell ref="F30:F31"/>
    <mergeCell ref="G30:G31"/>
    <mergeCell ref="X28:X29"/>
    <mergeCell ref="Y28:Y29"/>
    <mergeCell ref="Z28:Z29"/>
    <mergeCell ref="AA28:AA29"/>
    <mergeCell ref="AB28:AB29"/>
    <mergeCell ref="AC28:AC29"/>
    <mergeCell ref="Q28:Q29"/>
    <mergeCell ref="R28:R29"/>
    <mergeCell ref="S28:S29"/>
    <mergeCell ref="U28:U29"/>
    <mergeCell ref="V28:V29"/>
    <mergeCell ref="W28:W29"/>
    <mergeCell ref="F28:F29"/>
    <mergeCell ref="H28:H29"/>
    <mergeCell ref="T30:T31"/>
    <mergeCell ref="U30:U31"/>
    <mergeCell ref="V30:V31"/>
    <mergeCell ref="W30:W31"/>
    <mergeCell ref="H30:H31"/>
    <mergeCell ref="I30:I31"/>
    <mergeCell ref="N30:N31"/>
    <mergeCell ref="O30:O31"/>
    <mergeCell ref="P30:P31"/>
    <mergeCell ref="Q30:Q31"/>
    <mergeCell ref="AJ30:AJ31"/>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B32:B33"/>
    <mergeCell ref="C32:C33"/>
    <mergeCell ref="D32:D33"/>
    <mergeCell ref="E32:E33"/>
    <mergeCell ref="F32:F33"/>
    <mergeCell ref="G32:G33"/>
    <mergeCell ref="H32:H33"/>
    <mergeCell ref="I32:I33"/>
    <mergeCell ref="N32:N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N34:N35"/>
    <mergeCell ref="O34:O35"/>
    <mergeCell ref="P34:P35"/>
    <mergeCell ref="Q34:Q35"/>
    <mergeCell ref="AG32:AG33"/>
    <mergeCell ref="AH32:AH33"/>
    <mergeCell ref="AI32:AI33"/>
    <mergeCell ref="T32:T33"/>
    <mergeCell ref="Y34:Y35"/>
    <mergeCell ref="Z34:Z35"/>
    <mergeCell ref="AA34:AA35"/>
    <mergeCell ref="AB34:AB35"/>
    <mergeCell ref="AC34:AC35"/>
    <mergeCell ref="R34:R35"/>
    <mergeCell ref="S34:S35"/>
    <mergeCell ref="T34:T35"/>
    <mergeCell ref="U34:U35"/>
    <mergeCell ref="V34:V35"/>
    <mergeCell ref="W34:W35"/>
    <mergeCell ref="S36:S37"/>
    <mergeCell ref="T36:T47"/>
    <mergeCell ref="Q38:Q39"/>
    <mergeCell ref="R38:R39"/>
    <mergeCell ref="S38:S39"/>
    <mergeCell ref="AJ34:AJ35"/>
    <mergeCell ref="B36:B47"/>
    <mergeCell ref="C36:C47"/>
    <mergeCell ref="D36:D47"/>
    <mergeCell ref="E36:E47"/>
    <mergeCell ref="F36:F37"/>
    <mergeCell ref="G36:G47"/>
    <mergeCell ref="H36:H37"/>
    <mergeCell ref="I36:I37"/>
    <mergeCell ref="N36:N37"/>
    <mergeCell ref="AD34:AD35"/>
    <mergeCell ref="AE34:AE35"/>
    <mergeCell ref="AF34:AF35"/>
    <mergeCell ref="AG34:AG35"/>
    <mergeCell ref="AH34:AH35"/>
    <mergeCell ref="AI34:AI35"/>
    <mergeCell ref="X34:X35"/>
    <mergeCell ref="H34:H35"/>
    <mergeCell ref="I34:I35"/>
    <mergeCell ref="AI36:AI47"/>
    <mergeCell ref="AJ36:AJ47"/>
    <mergeCell ref="F38:F39"/>
    <mergeCell ref="H38:H39"/>
    <mergeCell ref="I38:I39"/>
    <mergeCell ref="N38:N39"/>
    <mergeCell ref="O38:O39"/>
    <mergeCell ref="P38:P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V38:V39"/>
    <mergeCell ref="W38:W39"/>
    <mergeCell ref="X38:X39"/>
    <mergeCell ref="Y38:Y39"/>
    <mergeCell ref="Z38:Z39"/>
    <mergeCell ref="AG40:AG41"/>
    <mergeCell ref="AA40:AA41"/>
    <mergeCell ref="AG36:AG37"/>
    <mergeCell ref="AH36:AH47"/>
    <mergeCell ref="AB40:AB41"/>
    <mergeCell ref="AC40:AC41"/>
    <mergeCell ref="AD40:AD41"/>
    <mergeCell ref="AE40:AE41"/>
    <mergeCell ref="AF40:AF41"/>
    <mergeCell ref="W42:W43"/>
    <mergeCell ref="X42:X43"/>
    <mergeCell ref="Y42:Y43"/>
    <mergeCell ref="Z42:Z43"/>
    <mergeCell ref="Y44:Y45"/>
    <mergeCell ref="Z44:Z45"/>
    <mergeCell ref="I42:I43"/>
    <mergeCell ref="N42:N43"/>
    <mergeCell ref="O42:O43"/>
    <mergeCell ref="P42:P43"/>
    <mergeCell ref="Q42:Q43"/>
    <mergeCell ref="R42:R43"/>
    <mergeCell ref="S42:S43"/>
    <mergeCell ref="AG38:AG39"/>
    <mergeCell ref="F40:F41"/>
    <mergeCell ref="H40:H41"/>
    <mergeCell ref="I40:I41"/>
    <mergeCell ref="N40:N41"/>
    <mergeCell ref="O40:O41"/>
    <mergeCell ref="P40:P41"/>
    <mergeCell ref="Q40:Q41"/>
    <mergeCell ref="R40:R41"/>
    <mergeCell ref="S40:S41"/>
    <mergeCell ref="AA38:AA39"/>
    <mergeCell ref="AB38:AB39"/>
    <mergeCell ref="AC38:AC39"/>
    <mergeCell ref="AD38:AD39"/>
    <mergeCell ref="AE38:AE39"/>
    <mergeCell ref="AF38:AF39"/>
    <mergeCell ref="U38:U39"/>
    <mergeCell ref="U40:U41"/>
    <mergeCell ref="V40:V41"/>
    <mergeCell ref="W40:W41"/>
    <mergeCell ref="X40:X41"/>
    <mergeCell ref="Y40:Y41"/>
    <mergeCell ref="Z40:Z41"/>
    <mergeCell ref="AG42:AG43"/>
    <mergeCell ref="F44:F45"/>
    <mergeCell ref="H44:H45"/>
    <mergeCell ref="I44:I45"/>
    <mergeCell ref="N44:N45"/>
    <mergeCell ref="O44:O45"/>
    <mergeCell ref="P44:P45"/>
    <mergeCell ref="Q44:Q45"/>
    <mergeCell ref="R44:R45"/>
    <mergeCell ref="S44:S45"/>
    <mergeCell ref="AA42:AA43"/>
    <mergeCell ref="AB42:AB43"/>
    <mergeCell ref="AC42:AC43"/>
    <mergeCell ref="AD42:AD43"/>
    <mergeCell ref="AE42:AE43"/>
    <mergeCell ref="AF42:AF43"/>
    <mergeCell ref="U42:U43"/>
    <mergeCell ref="V42:V43"/>
    <mergeCell ref="F42:F43"/>
    <mergeCell ref="H42:H43"/>
    <mergeCell ref="Y46:Y47"/>
    <mergeCell ref="Z46:Z47"/>
    <mergeCell ref="AG44:AG45"/>
    <mergeCell ref="F46:F47"/>
    <mergeCell ref="H46:H47"/>
    <mergeCell ref="I46:I47"/>
    <mergeCell ref="N46:N47"/>
    <mergeCell ref="O46:O47"/>
    <mergeCell ref="P46:P47"/>
    <mergeCell ref="Q46:Q47"/>
    <mergeCell ref="R46:R47"/>
    <mergeCell ref="S46:S47"/>
    <mergeCell ref="AA44:AA45"/>
    <mergeCell ref="AB44:AB45"/>
    <mergeCell ref="AC44:AC45"/>
    <mergeCell ref="AD44:AD45"/>
    <mergeCell ref="AE44:AE45"/>
    <mergeCell ref="AF44:AF45"/>
    <mergeCell ref="U44:U45"/>
    <mergeCell ref="V44:V45"/>
    <mergeCell ref="W44:W45"/>
    <mergeCell ref="X44:X45"/>
    <mergeCell ref="Q48:Q49"/>
    <mergeCell ref="R48:R49"/>
    <mergeCell ref="S48:S49"/>
    <mergeCell ref="T48:T49"/>
    <mergeCell ref="AG46:AG47"/>
    <mergeCell ref="B48:B49"/>
    <mergeCell ref="C48:C49"/>
    <mergeCell ref="D48:D49"/>
    <mergeCell ref="E48:E49"/>
    <mergeCell ref="F48:F49"/>
    <mergeCell ref="G48:G49"/>
    <mergeCell ref="H48:H49"/>
    <mergeCell ref="I48:I49"/>
    <mergeCell ref="N48:N49"/>
    <mergeCell ref="AA46:AA47"/>
    <mergeCell ref="AB46:AB47"/>
    <mergeCell ref="AC46:AC47"/>
    <mergeCell ref="AD46:AD47"/>
    <mergeCell ref="AE46:AE47"/>
    <mergeCell ref="AF46:AF47"/>
    <mergeCell ref="U46:U47"/>
    <mergeCell ref="V46:V47"/>
    <mergeCell ref="W46:W47"/>
    <mergeCell ref="X46:X47"/>
    <mergeCell ref="AG48:AG49"/>
    <mergeCell ref="AH48:AH49"/>
    <mergeCell ref="AI48:AI49"/>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AB50:AB51"/>
    <mergeCell ref="AC50:AC51"/>
    <mergeCell ref="R50:R51"/>
    <mergeCell ref="S50:S51"/>
    <mergeCell ref="T50:T51"/>
    <mergeCell ref="U50:U51"/>
    <mergeCell ref="V50:V51"/>
    <mergeCell ref="W50:W51"/>
    <mergeCell ref="H50:H51"/>
    <mergeCell ref="I50:I51"/>
    <mergeCell ref="N50:N51"/>
    <mergeCell ref="O50:O51"/>
    <mergeCell ref="P50:P51"/>
    <mergeCell ref="Q50:Q51"/>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Z50:Z51"/>
    <mergeCell ref="AA50:AA51"/>
    <mergeCell ref="AG52:AG53"/>
    <mergeCell ref="AH52:AH53"/>
    <mergeCell ref="AI52:AI53"/>
    <mergeCell ref="AJ52:AJ53"/>
    <mergeCell ref="B54:B55"/>
    <mergeCell ref="C54:C55"/>
    <mergeCell ref="D54:D55"/>
    <mergeCell ref="E54:E55"/>
    <mergeCell ref="F54:F55"/>
    <mergeCell ref="G54:G55"/>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AB54:AB55"/>
    <mergeCell ref="AC54:AC55"/>
    <mergeCell ref="R54:R55"/>
    <mergeCell ref="S54:S55"/>
    <mergeCell ref="T54:T55"/>
    <mergeCell ref="U54:U55"/>
    <mergeCell ref="V54:V55"/>
    <mergeCell ref="W54:W55"/>
    <mergeCell ref="H54:H55"/>
    <mergeCell ref="I54:I55"/>
    <mergeCell ref="N54:N55"/>
    <mergeCell ref="O54:O55"/>
    <mergeCell ref="P54:P55"/>
    <mergeCell ref="Q54:Q55"/>
    <mergeCell ref="Q56:Q57"/>
    <mergeCell ref="R56:R57"/>
    <mergeCell ref="S56:S57"/>
    <mergeCell ref="T56:T57"/>
    <mergeCell ref="AJ54:AJ55"/>
    <mergeCell ref="B56:B57"/>
    <mergeCell ref="C56:C57"/>
    <mergeCell ref="D56:D57"/>
    <mergeCell ref="E56:E57"/>
    <mergeCell ref="F56:F57"/>
    <mergeCell ref="G56:G57"/>
    <mergeCell ref="H56:H57"/>
    <mergeCell ref="I56:I57"/>
    <mergeCell ref="N56:N57"/>
    <mergeCell ref="AD54:AD55"/>
    <mergeCell ref="AE54:AE55"/>
    <mergeCell ref="AF54:AF55"/>
    <mergeCell ref="AG54:AG55"/>
    <mergeCell ref="AH54:AH55"/>
    <mergeCell ref="AI54:AI55"/>
    <mergeCell ref="X54:X55"/>
    <mergeCell ref="Y54:Y55"/>
    <mergeCell ref="Z54:Z55"/>
    <mergeCell ref="AA54:AA55"/>
    <mergeCell ref="AG56:AG57"/>
    <mergeCell ref="AH56:AH57"/>
    <mergeCell ref="AI56:AI57"/>
    <mergeCell ref="AJ56:AJ57"/>
    <mergeCell ref="B58:B59"/>
    <mergeCell ref="C58:C59"/>
    <mergeCell ref="D58:D59"/>
    <mergeCell ref="E58:E59"/>
    <mergeCell ref="F58:F59"/>
    <mergeCell ref="G58:G59"/>
    <mergeCell ref="AA56:AA57"/>
    <mergeCell ref="AB56:AB57"/>
    <mergeCell ref="AC56:AC57"/>
    <mergeCell ref="AD56:AD57"/>
    <mergeCell ref="AE56:AE57"/>
    <mergeCell ref="AF56:AF57"/>
    <mergeCell ref="U56:U57"/>
    <mergeCell ref="V56:V57"/>
    <mergeCell ref="W56:W57"/>
    <mergeCell ref="X56:X57"/>
    <mergeCell ref="Y56:Y57"/>
    <mergeCell ref="Z56:Z57"/>
    <mergeCell ref="O56:O57"/>
    <mergeCell ref="P56:P57"/>
    <mergeCell ref="AB58:AB59"/>
    <mergeCell ref="AC58:AC59"/>
    <mergeCell ref="R58:R59"/>
    <mergeCell ref="S58:S59"/>
    <mergeCell ref="T58:T59"/>
    <mergeCell ref="U58:U59"/>
    <mergeCell ref="V58:V59"/>
    <mergeCell ref="W58:W59"/>
    <mergeCell ref="H58:H59"/>
    <mergeCell ref="I58:I59"/>
    <mergeCell ref="N58:N59"/>
    <mergeCell ref="O58:O59"/>
    <mergeCell ref="P58:P59"/>
    <mergeCell ref="Q58:Q59"/>
    <mergeCell ref="Q60:Q61"/>
    <mergeCell ref="R60:R61"/>
    <mergeCell ref="S60:S61"/>
    <mergeCell ref="T60:T61"/>
    <mergeCell ref="AJ58:AJ59"/>
    <mergeCell ref="B60:B61"/>
    <mergeCell ref="C60:C61"/>
    <mergeCell ref="D60:D61"/>
    <mergeCell ref="E60:E61"/>
    <mergeCell ref="F60:F61"/>
    <mergeCell ref="G60:G61"/>
    <mergeCell ref="H60:H61"/>
    <mergeCell ref="I60:I61"/>
    <mergeCell ref="N60:N61"/>
    <mergeCell ref="AD58:AD59"/>
    <mergeCell ref="AE58:AE59"/>
    <mergeCell ref="AF58:AF59"/>
    <mergeCell ref="AG58:AG59"/>
    <mergeCell ref="AH58:AH59"/>
    <mergeCell ref="AI58:AI59"/>
    <mergeCell ref="X58:X59"/>
    <mergeCell ref="Y58:Y59"/>
    <mergeCell ref="Z58:Z59"/>
    <mergeCell ref="AA58:AA59"/>
    <mergeCell ref="AG60:AG61"/>
    <mergeCell ref="AH60:AH61"/>
    <mergeCell ref="AI60:AI61"/>
    <mergeCell ref="AJ60:AJ61"/>
    <mergeCell ref="B62:B63"/>
    <mergeCell ref="C62:C63"/>
    <mergeCell ref="D62:D63"/>
    <mergeCell ref="E62:E63"/>
    <mergeCell ref="F62:F63"/>
    <mergeCell ref="G62:G63"/>
    <mergeCell ref="AA60:AA61"/>
    <mergeCell ref="AB60:AB61"/>
    <mergeCell ref="AC60:AC61"/>
    <mergeCell ref="AD60:AD61"/>
    <mergeCell ref="AE60:AE61"/>
    <mergeCell ref="AF60:AF61"/>
    <mergeCell ref="U60:U61"/>
    <mergeCell ref="V60:V61"/>
    <mergeCell ref="W60:W61"/>
    <mergeCell ref="X60:X61"/>
    <mergeCell ref="Y60:Y61"/>
    <mergeCell ref="Z60:Z61"/>
    <mergeCell ref="O60:O61"/>
    <mergeCell ref="P60:P61"/>
    <mergeCell ref="T62:T63"/>
    <mergeCell ref="U62:U63"/>
    <mergeCell ref="V62:V63"/>
    <mergeCell ref="W62:W63"/>
    <mergeCell ref="H62:H63"/>
    <mergeCell ref="I62:I63"/>
    <mergeCell ref="N62:N63"/>
    <mergeCell ref="O62:O63"/>
    <mergeCell ref="P62:P63"/>
    <mergeCell ref="Q62:Q63"/>
    <mergeCell ref="AJ62:AJ63"/>
    <mergeCell ref="B64:B65"/>
    <mergeCell ref="C64:C65"/>
    <mergeCell ref="D64:D65"/>
    <mergeCell ref="E64:E65"/>
    <mergeCell ref="F64:F65"/>
    <mergeCell ref="G64:G65"/>
    <mergeCell ref="H64:H65"/>
    <mergeCell ref="I64:I65"/>
    <mergeCell ref="N64:N65"/>
    <mergeCell ref="AD62:AD63"/>
    <mergeCell ref="AE62:AE63"/>
    <mergeCell ref="AF62:AF63"/>
    <mergeCell ref="AG62:AG63"/>
    <mergeCell ref="AH62:AH63"/>
    <mergeCell ref="AI62:AI63"/>
    <mergeCell ref="X62:X63"/>
    <mergeCell ref="Y62:Y63"/>
    <mergeCell ref="Z62:Z63"/>
    <mergeCell ref="AA62:AA63"/>
    <mergeCell ref="AB62:AB63"/>
    <mergeCell ref="AC62:AC63"/>
    <mergeCell ref="R62:R63"/>
    <mergeCell ref="S62:S63"/>
    <mergeCell ref="AG64:AG65"/>
    <mergeCell ref="AH64:AH65"/>
    <mergeCell ref="AI64:AI65"/>
    <mergeCell ref="AJ64:AJ65"/>
    <mergeCell ref="B70:I70"/>
    <mergeCell ref="B72:AJ72"/>
    <mergeCell ref="AA64:AA65"/>
    <mergeCell ref="AB64:AB65"/>
    <mergeCell ref="AC64:AC65"/>
    <mergeCell ref="AD64:AD65"/>
    <mergeCell ref="AE64:AE65"/>
    <mergeCell ref="AF64:AF65"/>
    <mergeCell ref="U64:U65"/>
    <mergeCell ref="V64:V65"/>
    <mergeCell ref="W64:W65"/>
    <mergeCell ref="X64:X65"/>
    <mergeCell ref="Y64:Y65"/>
    <mergeCell ref="Z64:Z65"/>
    <mergeCell ref="O64:O65"/>
    <mergeCell ref="P64:P65"/>
    <mergeCell ref="Q64:Q65"/>
    <mergeCell ref="R64:R65"/>
    <mergeCell ref="S64:S65"/>
    <mergeCell ref="T64:T6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CB6D4-FE29-46A3-8D63-66E543F81E70}">
  <dimension ref="A1:AJ59"/>
  <sheetViews>
    <sheetView workbookViewId="0">
      <selection activeCell="F56" sqref="F56"/>
    </sheetView>
  </sheetViews>
  <sheetFormatPr defaultColWidth="8.7265625" defaultRowHeight="14.5" x14ac:dyDescent="0.35"/>
  <cols>
    <col min="1" max="1" width="5" customWidth="1"/>
    <col min="2" max="2" width="21" customWidth="1"/>
    <col min="3" max="3" width="17.54296875" customWidth="1"/>
    <col min="4" max="5" width="13.54296875" customWidth="1"/>
    <col min="6" max="6" width="18.453125" customWidth="1"/>
    <col min="7" max="7" width="50.453125" customWidth="1"/>
    <col min="8" max="8" width="14.54296875" customWidth="1"/>
    <col min="9" max="9" width="13.54296875" customWidth="1"/>
    <col min="10" max="10" width="12.54296875" customWidth="1"/>
    <col min="11" max="14" width="10.54296875" customWidth="1"/>
    <col min="15" max="16" width="15.54296875" customWidth="1"/>
    <col min="17" max="17" width="18.54296875" customWidth="1"/>
    <col min="18" max="18" width="15.54296875" customWidth="1"/>
    <col min="19" max="21" width="14" customWidth="1"/>
    <col min="22" max="22" width="10" customWidth="1"/>
    <col min="23" max="23" width="11.453125" customWidth="1"/>
    <col min="24" max="24" width="10" customWidth="1"/>
    <col min="25" max="25" width="11.54296875" customWidth="1"/>
    <col min="26" max="27" width="12.453125" customWidth="1"/>
    <col min="28" max="29" width="11.453125" customWidth="1"/>
    <col min="30" max="30" width="12.453125" customWidth="1"/>
    <col min="31" max="33" width="11.453125" customWidth="1"/>
    <col min="34" max="34" width="24.453125" customWidth="1"/>
    <col min="35" max="35" width="19.453125" customWidth="1"/>
    <col min="36" max="36" width="10.453125" customWidth="1"/>
  </cols>
  <sheetData>
    <row r="1" spans="1:36" x14ac:dyDescent="0.35">
      <c r="A1" s="1"/>
      <c r="B1" s="319" t="s">
        <v>40</v>
      </c>
      <c r="C1" s="319"/>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319"/>
      <c r="AJ1" s="1"/>
    </row>
    <row r="2" spans="1:36"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9" customHeight="1" x14ac:dyDescent="0.35">
      <c r="A3" s="1"/>
      <c r="B3" s="311" t="s">
        <v>0</v>
      </c>
      <c r="C3" s="311" t="s">
        <v>1</v>
      </c>
      <c r="D3" s="311" t="s">
        <v>28</v>
      </c>
      <c r="E3" s="311" t="s">
        <v>29</v>
      </c>
      <c r="F3" s="311" t="s">
        <v>30</v>
      </c>
      <c r="G3" s="311" t="s">
        <v>3</v>
      </c>
      <c r="H3" s="311" t="s">
        <v>4</v>
      </c>
      <c r="I3" s="311" t="s">
        <v>5</v>
      </c>
      <c r="J3" s="312" t="s">
        <v>6</v>
      </c>
      <c r="K3" s="312"/>
      <c r="L3" s="312"/>
      <c r="M3" s="312"/>
      <c r="N3" s="309" t="s">
        <v>47</v>
      </c>
      <c r="O3" s="311" t="s">
        <v>31</v>
      </c>
      <c r="P3" s="318" t="s">
        <v>42</v>
      </c>
      <c r="Q3" s="318" t="s">
        <v>32</v>
      </c>
      <c r="R3" s="318" t="s">
        <v>37</v>
      </c>
      <c r="S3" s="318" t="s">
        <v>33</v>
      </c>
      <c r="T3" s="311" t="s">
        <v>55</v>
      </c>
      <c r="U3" s="311" t="s">
        <v>57</v>
      </c>
      <c r="V3" s="312" t="s">
        <v>59</v>
      </c>
      <c r="W3" s="312"/>
      <c r="X3" s="312"/>
      <c r="Y3" s="312"/>
      <c r="Z3" s="312"/>
      <c r="AA3" s="312"/>
      <c r="AB3" s="311" t="s">
        <v>69</v>
      </c>
      <c r="AC3" s="313" t="s">
        <v>75</v>
      </c>
      <c r="AD3" s="315" t="s">
        <v>77</v>
      </c>
      <c r="AE3" s="316"/>
      <c r="AF3" s="317"/>
      <c r="AG3" s="309" t="s">
        <v>27</v>
      </c>
      <c r="AH3" s="309" t="s">
        <v>36</v>
      </c>
      <c r="AI3" s="311" t="s">
        <v>34</v>
      </c>
      <c r="AJ3" s="309" t="s">
        <v>35</v>
      </c>
    </row>
    <row r="4" spans="1:36" ht="169.4" customHeight="1" x14ac:dyDescent="0.35">
      <c r="A4" s="1"/>
      <c r="B4" s="311"/>
      <c r="C4" s="311"/>
      <c r="D4" s="311"/>
      <c r="E4" s="311"/>
      <c r="F4" s="311"/>
      <c r="G4" s="311"/>
      <c r="H4" s="311"/>
      <c r="I4" s="311"/>
      <c r="J4" s="3" t="s">
        <v>7</v>
      </c>
      <c r="K4" s="3" t="s">
        <v>8</v>
      </c>
      <c r="L4" s="3" t="s">
        <v>9</v>
      </c>
      <c r="M4" s="11" t="s">
        <v>10</v>
      </c>
      <c r="N4" s="310"/>
      <c r="O4" s="311"/>
      <c r="P4" s="318"/>
      <c r="Q4" s="318"/>
      <c r="R4" s="318"/>
      <c r="S4" s="318"/>
      <c r="T4" s="311"/>
      <c r="U4" s="311"/>
      <c r="V4" s="3" t="s">
        <v>61</v>
      </c>
      <c r="W4" s="3" t="s">
        <v>62</v>
      </c>
      <c r="X4" s="3" t="s">
        <v>15</v>
      </c>
      <c r="Y4" s="3" t="s">
        <v>63</v>
      </c>
      <c r="Z4" s="3" t="s">
        <v>60</v>
      </c>
      <c r="AA4" s="3" t="s">
        <v>25</v>
      </c>
      <c r="AB4" s="311"/>
      <c r="AC4" s="314"/>
      <c r="AD4" s="3" t="s">
        <v>16</v>
      </c>
      <c r="AE4" s="3" t="s">
        <v>17</v>
      </c>
      <c r="AF4" s="3" t="s">
        <v>26</v>
      </c>
      <c r="AG4" s="310"/>
      <c r="AH4" s="310"/>
      <c r="AI4" s="311"/>
      <c r="AJ4" s="310"/>
    </row>
    <row r="5" spans="1:36" ht="15" thickBot="1" x14ac:dyDescent="0.4">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228" customFormat="1" ht="33.65" customHeight="1" x14ac:dyDescent="0.35">
      <c r="A6" s="224"/>
      <c r="B6" s="582" t="s">
        <v>475</v>
      </c>
      <c r="C6" s="585" t="s">
        <v>476</v>
      </c>
      <c r="D6" s="585" t="s">
        <v>477</v>
      </c>
      <c r="E6" s="585" t="s">
        <v>478</v>
      </c>
      <c r="F6" s="578" t="s">
        <v>479</v>
      </c>
      <c r="G6" s="578" t="s">
        <v>480</v>
      </c>
      <c r="H6" s="578" t="s">
        <v>89</v>
      </c>
      <c r="I6" s="578" t="s">
        <v>89</v>
      </c>
      <c r="J6" s="226" t="s">
        <v>481</v>
      </c>
      <c r="K6" s="226" t="s">
        <v>482</v>
      </c>
      <c r="L6" s="225" t="s">
        <v>182</v>
      </c>
      <c r="M6" s="227" t="s">
        <v>483</v>
      </c>
      <c r="N6" s="578" t="s">
        <v>484</v>
      </c>
      <c r="O6" s="577" t="s">
        <v>94</v>
      </c>
      <c r="P6" s="578" t="s">
        <v>369</v>
      </c>
      <c r="Q6" s="578" t="s">
        <v>96</v>
      </c>
      <c r="R6" s="578" t="s">
        <v>97</v>
      </c>
      <c r="S6" s="578" t="s">
        <v>237</v>
      </c>
      <c r="T6" s="566">
        <f>U6+U8</f>
        <v>270536.23</v>
      </c>
      <c r="U6" s="566">
        <f>V6</f>
        <v>124601.5</v>
      </c>
      <c r="V6" s="566">
        <v>124601.5</v>
      </c>
      <c r="W6" s="566">
        <v>0</v>
      </c>
      <c r="X6" s="566">
        <v>0</v>
      </c>
      <c r="Y6" s="566">
        <v>0</v>
      </c>
      <c r="Z6" s="566">
        <v>0</v>
      </c>
      <c r="AA6" s="566">
        <v>0</v>
      </c>
      <c r="AB6" s="575">
        <v>21988.5</v>
      </c>
      <c r="AC6" s="566" t="s">
        <v>100</v>
      </c>
      <c r="AD6" s="566">
        <v>0</v>
      </c>
      <c r="AE6" s="566">
        <f t="shared" ref="AE6" si="0">V6</f>
        <v>124601.5</v>
      </c>
      <c r="AF6" s="566">
        <v>0</v>
      </c>
      <c r="AG6" s="566">
        <v>0</v>
      </c>
      <c r="AH6" s="567" t="s">
        <v>353</v>
      </c>
      <c r="AI6" s="567" t="s">
        <v>285</v>
      </c>
      <c r="AJ6" s="570"/>
    </row>
    <row r="7" spans="1:36" s="228" customFormat="1" ht="38.15" customHeight="1" x14ac:dyDescent="0.35">
      <c r="A7" s="224"/>
      <c r="B7" s="583"/>
      <c r="C7" s="586"/>
      <c r="D7" s="586"/>
      <c r="E7" s="586"/>
      <c r="F7" s="573"/>
      <c r="G7" s="573"/>
      <c r="H7" s="573"/>
      <c r="I7" s="573"/>
      <c r="J7" s="230" t="s">
        <v>485</v>
      </c>
      <c r="K7" s="230" t="s">
        <v>486</v>
      </c>
      <c r="L7" s="229" t="s">
        <v>139</v>
      </c>
      <c r="M7" s="231" t="s">
        <v>487</v>
      </c>
      <c r="N7" s="573"/>
      <c r="O7" s="562"/>
      <c r="P7" s="573"/>
      <c r="Q7" s="573"/>
      <c r="R7" s="573"/>
      <c r="S7" s="573"/>
      <c r="T7" s="561"/>
      <c r="U7" s="561"/>
      <c r="V7" s="561"/>
      <c r="W7" s="561"/>
      <c r="X7" s="561"/>
      <c r="Y7" s="561"/>
      <c r="Z7" s="561"/>
      <c r="AA7" s="561"/>
      <c r="AB7" s="576"/>
      <c r="AC7" s="561"/>
      <c r="AD7" s="561"/>
      <c r="AE7" s="561"/>
      <c r="AF7" s="561"/>
      <c r="AG7" s="561"/>
      <c r="AH7" s="568"/>
      <c r="AI7" s="568"/>
      <c r="AJ7" s="571"/>
    </row>
    <row r="8" spans="1:36" s="228" customFormat="1" ht="34.5" customHeight="1" x14ac:dyDescent="0.35">
      <c r="A8" s="224"/>
      <c r="B8" s="583"/>
      <c r="C8" s="586"/>
      <c r="D8" s="586"/>
      <c r="E8" s="586"/>
      <c r="F8" s="573" t="s">
        <v>488</v>
      </c>
      <c r="G8" s="573"/>
      <c r="H8" s="573" t="s">
        <v>89</v>
      </c>
      <c r="I8" s="573" t="s">
        <v>89</v>
      </c>
      <c r="J8" s="230" t="s">
        <v>481</v>
      </c>
      <c r="K8" s="230" t="s">
        <v>482</v>
      </c>
      <c r="L8" s="229" t="s">
        <v>182</v>
      </c>
      <c r="M8" s="231" t="s">
        <v>489</v>
      </c>
      <c r="N8" s="573" t="s">
        <v>484</v>
      </c>
      <c r="O8" s="562" t="s">
        <v>94</v>
      </c>
      <c r="P8" s="573" t="s">
        <v>369</v>
      </c>
      <c r="Q8" s="573" t="s">
        <v>96</v>
      </c>
      <c r="R8" s="573" t="s">
        <v>97</v>
      </c>
      <c r="S8" s="573" t="s">
        <v>237</v>
      </c>
      <c r="T8" s="561"/>
      <c r="U8" s="561">
        <f>V8</f>
        <v>145934.73000000001</v>
      </c>
      <c r="V8" s="561">
        <v>145934.73000000001</v>
      </c>
      <c r="W8" s="561">
        <v>0</v>
      </c>
      <c r="X8" s="561">
        <v>0</v>
      </c>
      <c r="Y8" s="561">
        <v>0</v>
      </c>
      <c r="Z8" s="561">
        <v>0</v>
      </c>
      <c r="AA8" s="561">
        <v>0</v>
      </c>
      <c r="AB8" s="576">
        <v>25753.19</v>
      </c>
      <c r="AC8" s="561" t="s">
        <v>100</v>
      </c>
      <c r="AD8" s="561">
        <v>0</v>
      </c>
      <c r="AE8" s="561">
        <f t="shared" ref="AE8" si="1">V8</f>
        <v>145934.73000000001</v>
      </c>
      <c r="AF8" s="561">
        <v>0</v>
      </c>
      <c r="AG8" s="561">
        <v>0</v>
      </c>
      <c r="AH8" s="568"/>
      <c r="AI8" s="568"/>
      <c r="AJ8" s="571"/>
    </row>
    <row r="9" spans="1:36" s="228" customFormat="1" ht="39" customHeight="1" thickBot="1" x14ac:dyDescent="0.4">
      <c r="A9" s="224"/>
      <c r="B9" s="584"/>
      <c r="C9" s="587"/>
      <c r="D9" s="587"/>
      <c r="E9" s="587"/>
      <c r="F9" s="574"/>
      <c r="G9" s="574"/>
      <c r="H9" s="574"/>
      <c r="I9" s="574"/>
      <c r="J9" s="233" t="s">
        <v>485</v>
      </c>
      <c r="K9" s="233" t="s">
        <v>486</v>
      </c>
      <c r="L9" s="232" t="s">
        <v>139</v>
      </c>
      <c r="M9" s="234" t="s">
        <v>490</v>
      </c>
      <c r="N9" s="574"/>
      <c r="O9" s="563"/>
      <c r="P9" s="574"/>
      <c r="Q9" s="574"/>
      <c r="R9" s="574"/>
      <c r="S9" s="574"/>
      <c r="T9" s="579"/>
      <c r="U9" s="579"/>
      <c r="V9" s="579"/>
      <c r="W9" s="579"/>
      <c r="X9" s="579"/>
      <c r="Y9" s="579"/>
      <c r="Z9" s="579"/>
      <c r="AA9" s="579"/>
      <c r="AB9" s="588"/>
      <c r="AC9" s="579"/>
      <c r="AD9" s="579"/>
      <c r="AE9" s="579"/>
      <c r="AF9" s="579"/>
      <c r="AG9" s="579"/>
      <c r="AH9" s="569"/>
      <c r="AI9" s="569"/>
      <c r="AJ9" s="572"/>
    </row>
    <row r="10" spans="1:36" s="228" customFormat="1" ht="32.15" customHeight="1" x14ac:dyDescent="0.35">
      <c r="A10" s="224"/>
      <c r="B10" s="582" t="s">
        <v>491</v>
      </c>
      <c r="C10" s="585" t="s">
        <v>476</v>
      </c>
      <c r="D10" s="585" t="s">
        <v>477</v>
      </c>
      <c r="E10" s="585" t="s">
        <v>478</v>
      </c>
      <c r="F10" s="578" t="s">
        <v>492</v>
      </c>
      <c r="G10" s="578" t="s">
        <v>480</v>
      </c>
      <c r="H10" s="578" t="s">
        <v>89</v>
      </c>
      <c r="I10" s="578" t="s">
        <v>89</v>
      </c>
      <c r="J10" s="226" t="s">
        <v>481</v>
      </c>
      <c r="K10" s="226" t="s">
        <v>482</v>
      </c>
      <c r="L10" s="225" t="s">
        <v>182</v>
      </c>
      <c r="M10" s="227" t="s">
        <v>493</v>
      </c>
      <c r="N10" s="578" t="s">
        <v>484</v>
      </c>
      <c r="O10" s="577" t="s">
        <v>133</v>
      </c>
      <c r="P10" s="578" t="s">
        <v>369</v>
      </c>
      <c r="Q10" s="578" t="s">
        <v>96</v>
      </c>
      <c r="R10" s="578" t="s">
        <v>97</v>
      </c>
      <c r="S10" s="578" t="s">
        <v>237</v>
      </c>
      <c r="T10" s="566">
        <f>U10</f>
        <v>510000</v>
      </c>
      <c r="U10" s="566">
        <f>V10</f>
        <v>510000</v>
      </c>
      <c r="V10" s="566">
        <v>510000</v>
      </c>
      <c r="W10" s="566">
        <v>0</v>
      </c>
      <c r="X10" s="566">
        <v>0</v>
      </c>
      <c r="Y10" s="566">
        <v>0</v>
      </c>
      <c r="Z10" s="566">
        <v>0</v>
      </c>
      <c r="AA10" s="566">
        <v>0</v>
      </c>
      <c r="AB10" s="575">
        <v>90000</v>
      </c>
      <c r="AC10" s="566" t="s">
        <v>100</v>
      </c>
      <c r="AD10" s="566">
        <v>0</v>
      </c>
      <c r="AE10" s="566">
        <f t="shared" ref="AE10" si="2">V10</f>
        <v>510000</v>
      </c>
      <c r="AF10" s="566">
        <v>0</v>
      </c>
      <c r="AG10" s="566">
        <v>0</v>
      </c>
      <c r="AH10" s="566" t="s">
        <v>494</v>
      </c>
      <c r="AI10" s="566" t="s">
        <v>421</v>
      </c>
      <c r="AJ10" s="580"/>
    </row>
    <row r="11" spans="1:36" s="228" customFormat="1" ht="38.15" customHeight="1" thickBot="1" x14ac:dyDescent="0.4">
      <c r="A11" s="224"/>
      <c r="B11" s="584"/>
      <c r="C11" s="587"/>
      <c r="D11" s="587"/>
      <c r="E11" s="587"/>
      <c r="F11" s="574"/>
      <c r="G11" s="574"/>
      <c r="H11" s="574"/>
      <c r="I11" s="574"/>
      <c r="J11" s="233" t="s">
        <v>485</v>
      </c>
      <c r="K11" s="233" t="s">
        <v>486</v>
      </c>
      <c r="L11" s="232" t="s">
        <v>139</v>
      </c>
      <c r="M11" s="234" t="s">
        <v>495</v>
      </c>
      <c r="N11" s="574"/>
      <c r="O11" s="563"/>
      <c r="P11" s="574"/>
      <c r="Q11" s="574"/>
      <c r="R11" s="574"/>
      <c r="S11" s="574"/>
      <c r="T11" s="579"/>
      <c r="U11" s="579"/>
      <c r="V11" s="579"/>
      <c r="W11" s="579"/>
      <c r="X11" s="579"/>
      <c r="Y11" s="579"/>
      <c r="Z11" s="579"/>
      <c r="AA11" s="579"/>
      <c r="AB11" s="588"/>
      <c r="AC11" s="579"/>
      <c r="AD11" s="579"/>
      <c r="AE11" s="579"/>
      <c r="AF11" s="579"/>
      <c r="AG11" s="579"/>
      <c r="AH11" s="579"/>
      <c r="AI11" s="579"/>
      <c r="AJ11" s="581"/>
    </row>
    <row r="12" spans="1:36" s="228" customFormat="1" ht="37.5" customHeight="1" x14ac:dyDescent="0.35">
      <c r="A12" s="224"/>
      <c r="B12" s="582" t="s">
        <v>496</v>
      </c>
      <c r="C12" s="585" t="s">
        <v>476</v>
      </c>
      <c r="D12" s="585" t="s">
        <v>477</v>
      </c>
      <c r="E12" s="585" t="s">
        <v>478</v>
      </c>
      <c r="F12" s="578" t="s">
        <v>497</v>
      </c>
      <c r="G12" s="578" t="s">
        <v>480</v>
      </c>
      <c r="H12" s="578" t="s">
        <v>89</v>
      </c>
      <c r="I12" s="578" t="s">
        <v>89</v>
      </c>
      <c r="J12" s="226" t="s">
        <v>481</v>
      </c>
      <c r="K12" s="226" t="s">
        <v>482</v>
      </c>
      <c r="L12" s="225" t="s">
        <v>182</v>
      </c>
      <c r="M12" s="227" t="s">
        <v>498</v>
      </c>
      <c r="N12" s="578" t="s">
        <v>484</v>
      </c>
      <c r="O12" s="577" t="s">
        <v>128</v>
      </c>
      <c r="P12" s="578" t="s">
        <v>369</v>
      </c>
      <c r="Q12" s="578" t="s">
        <v>96</v>
      </c>
      <c r="R12" s="578" t="s">
        <v>97</v>
      </c>
      <c r="S12" s="578" t="s">
        <v>237</v>
      </c>
      <c r="T12" s="566">
        <f>U12+U14+U16</f>
        <v>622200</v>
      </c>
      <c r="U12" s="566">
        <f>V12</f>
        <v>17000</v>
      </c>
      <c r="V12" s="566">
        <v>17000</v>
      </c>
      <c r="W12" s="566">
        <v>0</v>
      </c>
      <c r="X12" s="566">
        <v>0</v>
      </c>
      <c r="Y12" s="566">
        <v>0</v>
      </c>
      <c r="Z12" s="566">
        <v>0</v>
      </c>
      <c r="AA12" s="566">
        <v>0</v>
      </c>
      <c r="AB12" s="575">
        <v>3000</v>
      </c>
      <c r="AC12" s="566" t="s">
        <v>100</v>
      </c>
      <c r="AD12" s="566">
        <v>0</v>
      </c>
      <c r="AE12" s="566">
        <f t="shared" ref="AE12" si="3">V12</f>
        <v>17000</v>
      </c>
      <c r="AF12" s="566">
        <v>0</v>
      </c>
      <c r="AG12" s="566">
        <v>0</v>
      </c>
      <c r="AH12" s="567" t="s">
        <v>240</v>
      </c>
      <c r="AI12" s="567" t="s">
        <v>241</v>
      </c>
      <c r="AJ12" s="570"/>
    </row>
    <row r="13" spans="1:36" s="228" customFormat="1" ht="36.65" customHeight="1" x14ac:dyDescent="0.35">
      <c r="A13" s="224"/>
      <c r="B13" s="583"/>
      <c r="C13" s="586"/>
      <c r="D13" s="586"/>
      <c r="E13" s="586"/>
      <c r="F13" s="573"/>
      <c r="G13" s="573"/>
      <c r="H13" s="573"/>
      <c r="I13" s="573"/>
      <c r="J13" s="230" t="s">
        <v>485</v>
      </c>
      <c r="K13" s="230" t="s">
        <v>486</v>
      </c>
      <c r="L13" s="229" t="s">
        <v>139</v>
      </c>
      <c r="M13" s="231" t="s">
        <v>498</v>
      </c>
      <c r="N13" s="573"/>
      <c r="O13" s="562"/>
      <c r="P13" s="573"/>
      <c r="Q13" s="573"/>
      <c r="R13" s="573"/>
      <c r="S13" s="573"/>
      <c r="T13" s="561"/>
      <c r="U13" s="561"/>
      <c r="V13" s="561"/>
      <c r="W13" s="561"/>
      <c r="X13" s="561"/>
      <c r="Y13" s="561"/>
      <c r="Z13" s="561"/>
      <c r="AA13" s="561"/>
      <c r="AB13" s="576"/>
      <c r="AC13" s="561"/>
      <c r="AD13" s="561"/>
      <c r="AE13" s="561"/>
      <c r="AF13" s="561"/>
      <c r="AG13" s="561"/>
      <c r="AH13" s="568"/>
      <c r="AI13" s="568"/>
      <c r="AJ13" s="571"/>
    </row>
    <row r="14" spans="1:36" s="228" customFormat="1" ht="29.15" customHeight="1" x14ac:dyDescent="0.35">
      <c r="A14" s="224"/>
      <c r="B14" s="583"/>
      <c r="C14" s="586"/>
      <c r="D14" s="586"/>
      <c r="E14" s="586"/>
      <c r="F14" s="573" t="s">
        <v>499</v>
      </c>
      <c r="G14" s="573"/>
      <c r="H14" s="573" t="s">
        <v>89</v>
      </c>
      <c r="I14" s="573" t="s">
        <v>89</v>
      </c>
      <c r="J14" s="230" t="s">
        <v>481</v>
      </c>
      <c r="K14" s="230" t="s">
        <v>482</v>
      </c>
      <c r="L14" s="229" t="s">
        <v>182</v>
      </c>
      <c r="M14" s="231" t="s">
        <v>500</v>
      </c>
      <c r="N14" s="573" t="s">
        <v>484</v>
      </c>
      <c r="O14" s="562" t="s">
        <v>128</v>
      </c>
      <c r="P14" s="573" t="s">
        <v>369</v>
      </c>
      <c r="Q14" s="573" t="s">
        <v>96</v>
      </c>
      <c r="R14" s="573" t="s">
        <v>97</v>
      </c>
      <c r="S14" s="573" t="s">
        <v>237</v>
      </c>
      <c r="T14" s="561"/>
      <c r="U14" s="561">
        <f>V14</f>
        <v>39100</v>
      </c>
      <c r="V14" s="561">
        <v>39100</v>
      </c>
      <c r="W14" s="561">
        <v>0</v>
      </c>
      <c r="X14" s="561">
        <v>0</v>
      </c>
      <c r="Y14" s="561">
        <v>0</v>
      </c>
      <c r="Z14" s="561">
        <v>0</v>
      </c>
      <c r="AA14" s="561">
        <v>0</v>
      </c>
      <c r="AB14" s="576">
        <v>6900</v>
      </c>
      <c r="AC14" s="561" t="s">
        <v>100</v>
      </c>
      <c r="AD14" s="561">
        <v>0</v>
      </c>
      <c r="AE14" s="561">
        <f t="shared" ref="AE14" si="4">V14</f>
        <v>39100</v>
      </c>
      <c r="AF14" s="561">
        <v>0</v>
      </c>
      <c r="AG14" s="561">
        <v>0</v>
      </c>
      <c r="AH14" s="568"/>
      <c r="AI14" s="568"/>
      <c r="AJ14" s="571"/>
    </row>
    <row r="15" spans="1:36" s="228" customFormat="1" ht="36.65" customHeight="1" x14ac:dyDescent="0.35">
      <c r="A15" s="224"/>
      <c r="B15" s="583"/>
      <c r="C15" s="586"/>
      <c r="D15" s="586"/>
      <c r="E15" s="586"/>
      <c r="F15" s="573"/>
      <c r="G15" s="573"/>
      <c r="H15" s="573"/>
      <c r="I15" s="573"/>
      <c r="J15" s="230" t="s">
        <v>485</v>
      </c>
      <c r="K15" s="230" t="s">
        <v>486</v>
      </c>
      <c r="L15" s="229" t="s">
        <v>139</v>
      </c>
      <c r="M15" s="231" t="s">
        <v>501</v>
      </c>
      <c r="N15" s="573"/>
      <c r="O15" s="562"/>
      <c r="P15" s="573"/>
      <c r="Q15" s="573"/>
      <c r="R15" s="573"/>
      <c r="S15" s="573"/>
      <c r="T15" s="561"/>
      <c r="U15" s="561"/>
      <c r="V15" s="561"/>
      <c r="W15" s="561"/>
      <c r="X15" s="561"/>
      <c r="Y15" s="561"/>
      <c r="Z15" s="561"/>
      <c r="AA15" s="561"/>
      <c r="AB15" s="576"/>
      <c r="AC15" s="561"/>
      <c r="AD15" s="561"/>
      <c r="AE15" s="561"/>
      <c r="AF15" s="561"/>
      <c r="AG15" s="561"/>
      <c r="AH15" s="568"/>
      <c r="AI15" s="568"/>
      <c r="AJ15" s="571"/>
    </row>
    <row r="16" spans="1:36" s="228" customFormat="1" ht="30.65" customHeight="1" x14ac:dyDescent="0.35">
      <c r="A16" s="224"/>
      <c r="B16" s="583"/>
      <c r="C16" s="586"/>
      <c r="D16" s="586"/>
      <c r="E16" s="586"/>
      <c r="F16" s="573" t="s">
        <v>502</v>
      </c>
      <c r="G16" s="573"/>
      <c r="H16" s="573" t="s">
        <v>89</v>
      </c>
      <c r="I16" s="573" t="s">
        <v>89</v>
      </c>
      <c r="J16" s="230" t="s">
        <v>481</v>
      </c>
      <c r="K16" s="230" t="s">
        <v>482</v>
      </c>
      <c r="L16" s="229" t="s">
        <v>182</v>
      </c>
      <c r="M16" s="231" t="s">
        <v>503</v>
      </c>
      <c r="N16" s="573" t="s">
        <v>484</v>
      </c>
      <c r="O16" s="562" t="s">
        <v>128</v>
      </c>
      <c r="P16" s="573" t="s">
        <v>369</v>
      </c>
      <c r="Q16" s="573" t="s">
        <v>96</v>
      </c>
      <c r="R16" s="573" t="s">
        <v>97</v>
      </c>
      <c r="S16" s="573" t="s">
        <v>237</v>
      </c>
      <c r="T16" s="561"/>
      <c r="U16" s="561">
        <f>V16</f>
        <v>566100</v>
      </c>
      <c r="V16" s="561">
        <v>566100</v>
      </c>
      <c r="W16" s="561">
        <v>0</v>
      </c>
      <c r="X16" s="561">
        <v>0</v>
      </c>
      <c r="Y16" s="561">
        <v>0</v>
      </c>
      <c r="Z16" s="561">
        <v>0</v>
      </c>
      <c r="AA16" s="561">
        <v>0</v>
      </c>
      <c r="AB16" s="576">
        <v>543900</v>
      </c>
      <c r="AC16" s="561" t="s">
        <v>100</v>
      </c>
      <c r="AD16" s="561">
        <v>0</v>
      </c>
      <c r="AE16" s="561">
        <f t="shared" ref="AE16" si="5">V16</f>
        <v>566100</v>
      </c>
      <c r="AF16" s="561">
        <v>0</v>
      </c>
      <c r="AG16" s="561">
        <v>0</v>
      </c>
      <c r="AH16" s="568"/>
      <c r="AI16" s="568"/>
      <c r="AJ16" s="571"/>
    </row>
    <row r="17" spans="1:36" s="228" customFormat="1" ht="42" customHeight="1" thickBot="1" x14ac:dyDescent="0.4">
      <c r="A17" s="224"/>
      <c r="B17" s="584"/>
      <c r="C17" s="587"/>
      <c r="D17" s="587"/>
      <c r="E17" s="587"/>
      <c r="F17" s="574"/>
      <c r="G17" s="574"/>
      <c r="H17" s="574"/>
      <c r="I17" s="574"/>
      <c r="J17" s="233" t="s">
        <v>485</v>
      </c>
      <c r="K17" s="233" t="s">
        <v>486</v>
      </c>
      <c r="L17" s="232" t="s">
        <v>139</v>
      </c>
      <c r="M17" s="234" t="s">
        <v>490</v>
      </c>
      <c r="N17" s="574"/>
      <c r="O17" s="563"/>
      <c r="P17" s="574"/>
      <c r="Q17" s="574"/>
      <c r="R17" s="574"/>
      <c r="S17" s="574"/>
      <c r="T17" s="579"/>
      <c r="U17" s="579"/>
      <c r="V17" s="579"/>
      <c r="W17" s="579"/>
      <c r="X17" s="579"/>
      <c r="Y17" s="579"/>
      <c r="Z17" s="579"/>
      <c r="AA17" s="579"/>
      <c r="AB17" s="588"/>
      <c r="AC17" s="579"/>
      <c r="AD17" s="579"/>
      <c r="AE17" s="579"/>
      <c r="AF17" s="579"/>
      <c r="AG17" s="579"/>
      <c r="AH17" s="569"/>
      <c r="AI17" s="569"/>
      <c r="AJ17" s="572"/>
    </row>
    <row r="18" spans="1:36" s="228" customFormat="1" ht="32.15" customHeight="1" x14ac:dyDescent="0.35">
      <c r="A18" s="224"/>
      <c r="B18" s="582" t="s">
        <v>504</v>
      </c>
      <c r="C18" s="585" t="s">
        <v>476</v>
      </c>
      <c r="D18" s="585" t="s">
        <v>477</v>
      </c>
      <c r="E18" s="585" t="s">
        <v>478</v>
      </c>
      <c r="F18" s="578" t="s">
        <v>505</v>
      </c>
      <c r="G18" s="578" t="s">
        <v>480</v>
      </c>
      <c r="H18" s="578" t="s">
        <v>89</v>
      </c>
      <c r="I18" s="578" t="s">
        <v>89</v>
      </c>
      <c r="J18" s="226" t="s">
        <v>481</v>
      </c>
      <c r="K18" s="226" t="s">
        <v>482</v>
      </c>
      <c r="L18" s="225" t="s">
        <v>182</v>
      </c>
      <c r="M18" s="227" t="s">
        <v>506</v>
      </c>
      <c r="N18" s="578" t="s">
        <v>484</v>
      </c>
      <c r="O18" s="577" t="s">
        <v>127</v>
      </c>
      <c r="P18" s="578" t="s">
        <v>369</v>
      </c>
      <c r="Q18" s="578" t="s">
        <v>96</v>
      </c>
      <c r="R18" s="578" t="s">
        <v>97</v>
      </c>
      <c r="S18" s="578" t="s">
        <v>237</v>
      </c>
      <c r="T18" s="566">
        <f>U18</f>
        <v>325078.25</v>
      </c>
      <c r="U18" s="566">
        <f>V18</f>
        <v>325078.25</v>
      </c>
      <c r="V18" s="566">
        <v>325078.25</v>
      </c>
      <c r="W18" s="566">
        <v>0</v>
      </c>
      <c r="X18" s="566">
        <v>0</v>
      </c>
      <c r="Y18" s="566">
        <v>0</v>
      </c>
      <c r="Z18" s="566">
        <v>0</v>
      </c>
      <c r="AA18" s="566">
        <v>0</v>
      </c>
      <c r="AB18" s="575">
        <v>57366.75</v>
      </c>
      <c r="AC18" s="566" t="s">
        <v>100</v>
      </c>
      <c r="AD18" s="566">
        <v>0</v>
      </c>
      <c r="AE18" s="566">
        <f>V18</f>
        <v>325078.25</v>
      </c>
      <c r="AF18" s="566">
        <v>0</v>
      </c>
      <c r="AG18" s="566">
        <v>0</v>
      </c>
      <c r="AH18" s="566" t="s">
        <v>494</v>
      </c>
      <c r="AI18" s="566" t="s">
        <v>421</v>
      </c>
      <c r="AJ18" s="580"/>
    </row>
    <row r="19" spans="1:36" s="228" customFormat="1" ht="36.65" customHeight="1" thickBot="1" x14ac:dyDescent="0.4">
      <c r="A19" s="224"/>
      <c r="B19" s="584"/>
      <c r="C19" s="587"/>
      <c r="D19" s="587"/>
      <c r="E19" s="587"/>
      <c r="F19" s="574"/>
      <c r="G19" s="574"/>
      <c r="H19" s="574"/>
      <c r="I19" s="574"/>
      <c r="J19" s="233" t="s">
        <v>485</v>
      </c>
      <c r="K19" s="233" t="s">
        <v>486</v>
      </c>
      <c r="L19" s="232" t="s">
        <v>139</v>
      </c>
      <c r="M19" s="234" t="s">
        <v>506</v>
      </c>
      <c r="N19" s="574"/>
      <c r="O19" s="563"/>
      <c r="P19" s="574"/>
      <c r="Q19" s="574"/>
      <c r="R19" s="574"/>
      <c r="S19" s="574"/>
      <c r="T19" s="579"/>
      <c r="U19" s="579"/>
      <c r="V19" s="579"/>
      <c r="W19" s="579"/>
      <c r="X19" s="579"/>
      <c r="Y19" s="579"/>
      <c r="Z19" s="579"/>
      <c r="AA19" s="579"/>
      <c r="AB19" s="588"/>
      <c r="AC19" s="579"/>
      <c r="AD19" s="579"/>
      <c r="AE19" s="579"/>
      <c r="AF19" s="579"/>
      <c r="AG19" s="579"/>
      <c r="AH19" s="579"/>
      <c r="AI19" s="579"/>
      <c r="AJ19" s="581"/>
    </row>
    <row r="20" spans="1:36" s="228" customFormat="1" ht="42" customHeight="1" x14ac:dyDescent="0.35">
      <c r="A20" s="224"/>
      <c r="B20" s="582" t="s">
        <v>507</v>
      </c>
      <c r="C20" s="585" t="s">
        <v>476</v>
      </c>
      <c r="D20" s="585" t="s">
        <v>477</v>
      </c>
      <c r="E20" s="585" t="s">
        <v>478</v>
      </c>
      <c r="F20" s="578" t="s">
        <v>508</v>
      </c>
      <c r="G20" s="578" t="s">
        <v>480</v>
      </c>
      <c r="H20" s="578" t="s">
        <v>89</v>
      </c>
      <c r="I20" s="578" t="s">
        <v>89</v>
      </c>
      <c r="J20" s="226" t="s">
        <v>481</v>
      </c>
      <c r="K20" s="226" t="s">
        <v>482</v>
      </c>
      <c r="L20" s="225" t="s">
        <v>182</v>
      </c>
      <c r="M20" s="227" t="s">
        <v>509</v>
      </c>
      <c r="N20" s="578" t="s">
        <v>484</v>
      </c>
      <c r="O20" s="577" t="s">
        <v>113</v>
      </c>
      <c r="P20" s="578" t="s">
        <v>369</v>
      </c>
      <c r="Q20" s="578" t="s">
        <v>96</v>
      </c>
      <c r="R20" s="578" t="s">
        <v>97</v>
      </c>
      <c r="S20" s="578" t="s">
        <v>237</v>
      </c>
      <c r="T20" s="566">
        <f>U20</f>
        <v>238000</v>
      </c>
      <c r="U20" s="566">
        <f>V20</f>
        <v>238000</v>
      </c>
      <c r="V20" s="566">
        <v>238000</v>
      </c>
      <c r="W20" s="566">
        <v>0</v>
      </c>
      <c r="X20" s="566">
        <v>0</v>
      </c>
      <c r="Y20" s="566">
        <v>0</v>
      </c>
      <c r="Z20" s="566">
        <v>0</v>
      </c>
      <c r="AA20" s="566">
        <v>0</v>
      </c>
      <c r="AB20" s="575">
        <v>42000</v>
      </c>
      <c r="AC20" s="566" t="s">
        <v>100</v>
      </c>
      <c r="AD20" s="566">
        <v>0</v>
      </c>
      <c r="AE20" s="566">
        <f t="shared" ref="AE20" si="6">V20</f>
        <v>238000</v>
      </c>
      <c r="AF20" s="566">
        <v>0</v>
      </c>
      <c r="AG20" s="566">
        <v>0</v>
      </c>
      <c r="AH20" s="566" t="s">
        <v>510</v>
      </c>
      <c r="AI20" s="566" t="s">
        <v>426</v>
      </c>
      <c r="AJ20" s="580"/>
    </row>
    <row r="21" spans="1:36" s="228" customFormat="1" ht="54" customHeight="1" thickBot="1" x14ac:dyDescent="0.4">
      <c r="A21" s="224"/>
      <c r="B21" s="584"/>
      <c r="C21" s="587"/>
      <c r="D21" s="587"/>
      <c r="E21" s="587"/>
      <c r="F21" s="574"/>
      <c r="G21" s="574"/>
      <c r="H21" s="574"/>
      <c r="I21" s="574"/>
      <c r="J21" s="233" t="s">
        <v>485</v>
      </c>
      <c r="K21" s="233" t="s">
        <v>486</v>
      </c>
      <c r="L21" s="232" t="s">
        <v>139</v>
      </c>
      <c r="M21" s="234" t="s">
        <v>509</v>
      </c>
      <c r="N21" s="574"/>
      <c r="O21" s="563"/>
      <c r="P21" s="574"/>
      <c r="Q21" s="574"/>
      <c r="R21" s="574"/>
      <c r="S21" s="574"/>
      <c r="T21" s="579"/>
      <c r="U21" s="579"/>
      <c r="V21" s="579"/>
      <c r="W21" s="579"/>
      <c r="X21" s="579"/>
      <c r="Y21" s="579"/>
      <c r="Z21" s="579"/>
      <c r="AA21" s="579"/>
      <c r="AB21" s="588"/>
      <c r="AC21" s="579"/>
      <c r="AD21" s="579"/>
      <c r="AE21" s="579"/>
      <c r="AF21" s="579"/>
      <c r="AG21" s="579"/>
      <c r="AH21" s="579"/>
      <c r="AI21" s="579"/>
      <c r="AJ21" s="581"/>
    </row>
    <row r="22" spans="1:36" s="228" customFormat="1" ht="40.5" customHeight="1" x14ac:dyDescent="0.35">
      <c r="A22" s="224"/>
      <c r="B22" s="582" t="s">
        <v>511</v>
      </c>
      <c r="C22" s="585" t="s">
        <v>476</v>
      </c>
      <c r="D22" s="585" t="s">
        <v>477</v>
      </c>
      <c r="E22" s="585" t="s">
        <v>478</v>
      </c>
      <c r="F22" s="578" t="s">
        <v>512</v>
      </c>
      <c r="G22" s="578" t="s">
        <v>480</v>
      </c>
      <c r="H22" s="578" t="s">
        <v>89</v>
      </c>
      <c r="I22" s="578" t="s">
        <v>89</v>
      </c>
      <c r="J22" s="226" t="s">
        <v>481</v>
      </c>
      <c r="K22" s="226" t="s">
        <v>482</v>
      </c>
      <c r="L22" s="225" t="s">
        <v>182</v>
      </c>
      <c r="M22" s="227" t="s">
        <v>513</v>
      </c>
      <c r="N22" s="578" t="s">
        <v>484</v>
      </c>
      <c r="O22" s="577" t="s">
        <v>514</v>
      </c>
      <c r="P22" s="578" t="s">
        <v>369</v>
      </c>
      <c r="Q22" s="578" t="s">
        <v>96</v>
      </c>
      <c r="R22" s="578" t="s">
        <v>97</v>
      </c>
      <c r="S22" s="578" t="s">
        <v>237</v>
      </c>
      <c r="T22" s="566">
        <f>+U22+U26</f>
        <v>425705.5</v>
      </c>
      <c r="U22" s="566">
        <f>V22</f>
        <v>400205.5</v>
      </c>
      <c r="V22" s="566">
        <v>400205.5</v>
      </c>
      <c r="W22" s="566">
        <v>0</v>
      </c>
      <c r="X22" s="566">
        <v>0</v>
      </c>
      <c r="Y22" s="566">
        <v>0</v>
      </c>
      <c r="Z22" s="566">
        <v>0</v>
      </c>
      <c r="AA22" s="566">
        <v>0</v>
      </c>
      <c r="AB22" s="575">
        <v>70624.5</v>
      </c>
      <c r="AC22" s="566" t="s">
        <v>100</v>
      </c>
      <c r="AD22" s="566">
        <v>0</v>
      </c>
      <c r="AE22" s="566">
        <f>V22</f>
        <v>400205.5</v>
      </c>
      <c r="AF22" s="566">
        <v>0</v>
      </c>
      <c r="AG22" s="566">
        <v>0</v>
      </c>
      <c r="AH22" s="567" t="s">
        <v>278</v>
      </c>
      <c r="AI22" s="567" t="s">
        <v>301</v>
      </c>
      <c r="AJ22" s="570"/>
    </row>
    <row r="23" spans="1:36" s="228" customFormat="1" ht="36" customHeight="1" x14ac:dyDescent="0.35">
      <c r="A23" s="224"/>
      <c r="B23" s="583"/>
      <c r="C23" s="586"/>
      <c r="D23" s="586"/>
      <c r="E23" s="586"/>
      <c r="F23" s="573"/>
      <c r="G23" s="573"/>
      <c r="H23" s="573"/>
      <c r="I23" s="573"/>
      <c r="J23" s="230" t="s">
        <v>485</v>
      </c>
      <c r="K23" s="230" t="s">
        <v>486</v>
      </c>
      <c r="L23" s="229" t="s">
        <v>139</v>
      </c>
      <c r="M23" s="231" t="s">
        <v>495</v>
      </c>
      <c r="N23" s="573"/>
      <c r="O23" s="562"/>
      <c r="P23" s="573"/>
      <c r="Q23" s="573"/>
      <c r="R23" s="573"/>
      <c r="S23" s="573"/>
      <c r="T23" s="561"/>
      <c r="U23" s="561"/>
      <c r="V23" s="561"/>
      <c r="W23" s="561"/>
      <c r="X23" s="561"/>
      <c r="Y23" s="561"/>
      <c r="Z23" s="561"/>
      <c r="AA23" s="561"/>
      <c r="AB23" s="576"/>
      <c r="AC23" s="561"/>
      <c r="AD23" s="561"/>
      <c r="AE23" s="561"/>
      <c r="AF23" s="561"/>
      <c r="AG23" s="561"/>
      <c r="AH23" s="568"/>
      <c r="AI23" s="568"/>
      <c r="AJ23" s="571"/>
    </row>
    <row r="24" spans="1:36" s="228" customFormat="1" ht="31.5" customHeight="1" x14ac:dyDescent="0.35">
      <c r="A24" s="224"/>
      <c r="B24" s="583"/>
      <c r="C24" s="586"/>
      <c r="D24" s="586"/>
      <c r="E24" s="586"/>
      <c r="F24" s="573" t="s">
        <v>515</v>
      </c>
      <c r="G24" s="573" t="s">
        <v>480</v>
      </c>
      <c r="H24" s="573" t="s">
        <v>89</v>
      </c>
      <c r="I24" s="573" t="s">
        <v>89</v>
      </c>
      <c r="J24" s="230" t="s">
        <v>516</v>
      </c>
      <c r="K24" s="230" t="s">
        <v>517</v>
      </c>
      <c r="L24" s="229" t="s">
        <v>518</v>
      </c>
      <c r="M24" s="231" t="s">
        <v>489</v>
      </c>
      <c r="N24" s="573" t="s">
        <v>484</v>
      </c>
      <c r="O24" s="562" t="s">
        <v>514</v>
      </c>
      <c r="P24" s="573" t="s">
        <v>369</v>
      </c>
      <c r="Q24" s="573" t="s">
        <v>96</v>
      </c>
      <c r="R24" s="573" t="s">
        <v>97</v>
      </c>
      <c r="S24" s="573" t="s">
        <v>237</v>
      </c>
      <c r="T24" s="561"/>
      <c r="U24" s="561"/>
      <c r="V24" s="561"/>
      <c r="W24" s="561"/>
      <c r="X24" s="561"/>
      <c r="Y24" s="561"/>
      <c r="Z24" s="561"/>
      <c r="AA24" s="561"/>
      <c r="AB24" s="576"/>
      <c r="AC24" s="561"/>
      <c r="AD24" s="561"/>
      <c r="AE24" s="561"/>
      <c r="AF24" s="561">
        <v>0</v>
      </c>
      <c r="AG24" s="561">
        <v>0</v>
      </c>
      <c r="AH24" s="568"/>
      <c r="AI24" s="568"/>
      <c r="AJ24" s="571"/>
    </row>
    <row r="25" spans="1:36" s="228" customFormat="1" ht="41.15" customHeight="1" x14ac:dyDescent="0.35">
      <c r="A25" s="224"/>
      <c r="B25" s="583"/>
      <c r="C25" s="586"/>
      <c r="D25" s="586"/>
      <c r="E25" s="586"/>
      <c r="F25" s="573"/>
      <c r="G25" s="573"/>
      <c r="H25" s="573"/>
      <c r="I25" s="573"/>
      <c r="J25" s="230" t="s">
        <v>519</v>
      </c>
      <c r="K25" s="230" t="s">
        <v>520</v>
      </c>
      <c r="L25" s="229" t="s">
        <v>365</v>
      </c>
      <c r="M25" s="231" t="s">
        <v>521</v>
      </c>
      <c r="N25" s="573"/>
      <c r="O25" s="562"/>
      <c r="P25" s="573"/>
      <c r="Q25" s="573"/>
      <c r="R25" s="573"/>
      <c r="S25" s="573"/>
      <c r="T25" s="561"/>
      <c r="U25" s="561"/>
      <c r="V25" s="561"/>
      <c r="W25" s="561"/>
      <c r="X25" s="561"/>
      <c r="Y25" s="561"/>
      <c r="Z25" s="561"/>
      <c r="AA25" s="561"/>
      <c r="AB25" s="576"/>
      <c r="AC25" s="561"/>
      <c r="AD25" s="561"/>
      <c r="AE25" s="561"/>
      <c r="AF25" s="561"/>
      <c r="AG25" s="561"/>
      <c r="AH25" s="568"/>
      <c r="AI25" s="568"/>
      <c r="AJ25" s="571"/>
    </row>
    <row r="26" spans="1:36" ht="51" customHeight="1" x14ac:dyDescent="0.35">
      <c r="B26" s="583"/>
      <c r="C26" s="586"/>
      <c r="D26" s="586"/>
      <c r="E26" s="586"/>
      <c r="F26" s="573"/>
      <c r="G26" s="562" t="s">
        <v>362</v>
      </c>
      <c r="H26" s="573"/>
      <c r="I26" s="573"/>
      <c r="J26" s="230" t="s">
        <v>522</v>
      </c>
      <c r="K26" s="230" t="s">
        <v>523</v>
      </c>
      <c r="L26" s="229" t="s">
        <v>179</v>
      </c>
      <c r="M26" s="231" t="s">
        <v>524</v>
      </c>
      <c r="N26" s="573"/>
      <c r="O26" s="562"/>
      <c r="P26" s="573"/>
      <c r="Q26" s="573"/>
      <c r="R26" s="573"/>
      <c r="S26" s="573"/>
      <c r="T26" s="561"/>
      <c r="U26" s="564">
        <f>V26</f>
        <v>25500</v>
      </c>
      <c r="V26" s="564">
        <v>25500</v>
      </c>
      <c r="W26" s="557">
        <v>0</v>
      </c>
      <c r="X26" s="557">
        <v>0</v>
      </c>
      <c r="Y26" s="557">
        <v>0</v>
      </c>
      <c r="Z26" s="557">
        <v>0</v>
      </c>
      <c r="AA26" s="557">
        <v>0</v>
      </c>
      <c r="AB26" s="557">
        <v>4500</v>
      </c>
      <c r="AC26" s="557" t="s">
        <v>370</v>
      </c>
      <c r="AD26" s="557">
        <v>0</v>
      </c>
      <c r="AE26" s="557">
        <f t="shared" ref="AE26" si="7">V26</f>
        <v>25500</v>
      </c>
      <c r="AF26" s="559">
        <v>0</v>
      </c>
      <c r="AG26" s="559">
        <v>0</v>
      </c>
      <c r="AH26" s="568"/>
      <c r="AI26" s="568"/>
      <c r="AJ26" s="571"/>
    </row>
    <row r="27" spans="1:36" ht="77.150000000000006" customHeight="1" thickBot="1" x14ac:dyDescent="0.4">
      <c r="B27" s="584"/>
      <c r="C27" s="587"/>
      <c r="D27" s="587"/>
      <c r="E27" s="587"/>
      <c r="F27" s="574"/>
      <c r="G27" s="563"/>
      <c r="H27" s="574"/>
      <c r="I27" s="574"/>
      <c r="J27" s="233" t="s">
        <v>525</v>
      </c>
      <c r="K27" s="233" t="s">
        <v>526</v>
      </c>
      <c r="L27" s="232" t="s">
        <v>365</v>
      </c>
      <c r="M27" s="234" t="s">
        <v>521</v>
      </c>
      <c r="N27" s="574"/>
      <c r="O27" s="563"/>
      <c r="P27" s="574"/>
      <c r="Q27" s="574"/>
      <c r="R27" s="574"/>
      <c r="S27" s="574"/>
      <c r="T27" s="579"/>
      <c r="U27" s="565"/>
      <c r="V27" s="565"/>
      <c r="W27" s="558"/>
      <c r="X27" s="558"/>
      <c r="Y27" s="558"/>
      <c r="Z27" s="558"/>
      <c r="AA27" s="558"/>
      <c r="AB27" s="558"/>
      <c r="AC27" s="558"/>
      <c r="AD27" s="558"/>
      <c r="AE27" s="558"/>
      <c r="AF27" s="560"/>
      <c r="AG27" s="560"/>
      <c r="AH27" s="569"/>
      <c r="AI27" s="569"/>
      <c r="AJ27" s="572"/>
    </row>
    <row r="28" spans="1:36" ht="28.5" customHeight="1" x14ac:dyDescent="0.35">
      <c r="A28" s="1"/>
      <c r="B28" s="551" t="s">
        <v>357</v>
      </c>
      <c r="C28" s="548" t="s">
        <v>358</v>
      </c>
      <c r="D28" s="548" t="s">
        <v>359</v>
      </c>
      <c r="E28" s="548" t="s">
        <v>360</v>
      </c>
      <c r="F28" s="548" t="s">
        <v>361</v>
      </c>
      <c r="G28" s="548" t="s">
        <v>362</v>
      </c>
      <c r="H28" s="548" t="s">
        <v>89</v>
      </c>
      <c r="I28" s="548" t="s">
        <v>89</v>
      </c>
      <c r="J28" s="212" t="s">
        <v>363</v>
      </c>
      <c r="K28" s="212" t="s">
        <v>364</v>
      </c>
      <c r="L28" s="212" t="s">
        <v>365</v>
      </c>
      <c r="M28" s="212" t="s">
        <v>366</v>
      </c>
      <c r="N28" s="548" t="s">
        <v>367</v>
      </c>
      <c r="O28" s="548" t="s">
        <v>368</v>
      </c>
      <c r="P28" s="545" t="s">
        <v>369</v>
      </c>
      <c r="Q28" s="545" t="s">
        <v>96</v>
      </c>
      <c r="R28" s="545" t="s">
        <v>97</v>
      </c>
      <c r="S28" s="545" t="s">
        <v>237</v>
      </c>
      <c r="T28" s="539">
        <f>+U28+U32</f>
        <v>292758.88</v>
      </c>
      <c r="U28" s="539">
        <v>173750.88</v>
      </c>
      <c r="V28" s="539">
        <v>173750.88</v>
      </c>
      <c r="W28" s="539">
        <v>0</v>
      </c>
      <c r="X28" s="539">
        <v>0</v>
      </c>
      <c r="Y28" s="539">
        <v>0</v>
      </c>
      <c r="Z28" s="539">
        <v>0</v>
      </c>
      <c r="AA28" s="539">
        <v>0</v>
      </c>
      <c r="AB28" s="539">
        <v>30661.919999999998</v>
      </c>
      <c r="AC28" s="539" t="s">
        <v>370</v>
      </c>
      <c r="AD28" s="539">
        <v>0</v>
      </c>
      <c r="AE28" s="539">
        <f>V28</f>
        <v>173750.88</v>
      </c>
      <c r="AF28" s="539">
        <v>0</v>
      </c>
      <c r="AG28" s="539">
        <v>0</v>
      </c>
      <c r="AH28" s="542" t="s">
        <v>284</v>
      </c>
      <c r="AI28" s="542" t="s">
        <v>285</v>
      </c>
      <c r="AJ28" s="554">
        <v>45488</v>
      </c>
    </row>
    <row r="29" spans="1:36" ht="25.5" customHeight="1" x14ac:dyDescent="0.35">
      <c r="A29" s="1"/>
      <c r="B29" s="552"/>
      <c r="C29" s="549"/>
      <c r="D29" s="549"/>
      <c r="E29" s="549"/>
      <c r="F29" s="549"/>
      <c r="G29" s="549"/>
      <c r="H29" s="549"/>
      <c r="I29" s="549"/>
      <c r="J29" s="213" t="s">
        <v>371</v>
      </c>
      <c r="K29" s="213" t="s">
        <v>372</v>
      </c>
      <c r="L29" s="213" t="s">
        <v>145</v>
      </c>
      <c r="M29" s="213" t="s">
        <v>373</v>
      </c>
      <c r="N29" s="549"/>
      <c r="O29" s="549"/>
      <c r="P29" s="546"/>
      <c r="Q29" s="546"/>
      <c r="R29" s="546"/>
      <c r="S29" s="546"/>
      <c r="T29" s="540"/>
      <c r="U29" s="540"/>
      <c r="V29" s="540"/>
      <c r="W29" s="540"/>
      <c r="X29" s="540"/>
      <c r="Y29" s="540"/>
      <c r="Z29" s="540"/>
      <c r="AA29" s="540"/>
      <c r="AB29" s="540"/>
      <c r="AC29" s="540"/>
      <c r="AD29" s="540"/>
      <c r="AE29" s="540"/>
      <c r="AF29" s="540"/>
      <c r="AG29" s="540"/>
      <c r="AH29" s="543"/>
      <c r="AI29" s="543"/>
      <c r="AJ29" s="555"/>
    </row>
    <row r="30" spans="1:36" ht="25.5" customHeight="1" x14ac:dyDescent="0.35">
      <c r="A30" s="1"/>
      <c r="B30" s="552"/>
      <c r="C30" s="549"/>
      <c r="D30" s="549"/>
      <c r="E30" s="549"/>
      <c r="F30" s="549"/>
      <c r="G30" s="549"/>
      <c r="H30" s="549"/>
      <c r="I30" s="549"/>
      <c r="J30" s="213" t="s">
        <v>374</v>
      </c>
      <c r="K30" s="213" t="s">
        <v>375</v>
      </c>
      <c r="L30" s="213" t="s">
        <v>365</v>
      </c>
      <c r="M30" s="213" t="s">
        <v>366</v>
      </c>
      <c r="N30" s="549"/>
      <c r="O30" s="549"/>
      <c r="P30" s="546"/>
      <c r="Q30" s="546"/>
      <c r="R30" s="546"/>
      <c r="S30" s="546"/>
      <c r="T30" s="540"/>
      <c r="U30" s="540"/>
      <c r="V30" s="540"/>
      <c r="W30" s="540"/>
      <c r="X30" s="540"/>
      <c r="Y30" s="540"/>
      <c r="Z30" s="540"/>
      <c r="AA30" s="540"/>
      <c r="AB30" s="540"/>
      <c r="AC30" s="540"/>
      <c r="AD30" s="540"/>
      <c r="AE30" s="540"/>
      <c r="AF30" s="540"/>
      <c r="AG30" s="540"/>
      <c r="AH30" s="543"/>
      <c r="AI30" s="543"/>
      <c r="AJ30" s="555"/>
    </row>
    <row r="31" spans="1:36" ht="36" customHeight="1" x14ac:dyDescent="0.35">
      <c r="A31" s="1"/>
      <c r="B31" s="552"/>
      <c r="C31" s="549"/>
      <c r="D31" s="549"/>
      <c r="E31" s="549"/>
      <c r="F31" s="549"/>
      <c r="G31" s="549"/>
      <c r="H31" s="549"/>
      <c r="I31" s="549"/>
      <c r="J31" s="213" t="s">
        <v>376</v>
      </c>
      <c r="K31" s="213" t="s">
        <v>377</v>
      </c>
      <c r="L31" s="213" t="s">
        <v>378</v>
      </c>
      <c r="M31" s="213" t="s">
        <v>379</v>
      </c>
      <c r="N31" s="549"/>
      <c r="O31" s="549"/>
      <c r="P31" s="546"/>
      <c r="Q31" s="546"/>
      <c r="R31" s="546"/>
      <c r="S31" s="546"/>
      <c r="T31" s="540"/>
      <c r="U31" s="540"/>
      <c r="V31" s="540"/>
      <c r="W31" s="540"/>
      <c r="X31" s="540"/>
      <c r="Y31" s="540"/>
      <c r="Z31" s="540"/>
      <c r="AA31" s="540"/>
      <c r="AB31" s="540"/>
      <c r="AC31" s="540"/>
      <c r="AD31" s="540"/>
      <c r="AE31" s="540"/>
      <c r="AF31" s="540"/>
      <c r="AG31" s="540"/>
      <c r="AH31" s="543"/>
      <c r="AI31" s="543"/>
      <c r="AJ31" s="555"/>
    </row>
    <row r="32" spans="1:36" ht="28.5" customHeight="1" x14ac:dyDescent="0.35">
      <c r="A32" s="1"/>
      <c r="B32" s="552"/>
      <c r="C32" s="549"/>
      <c r="D32" s="549"/>
      <c r="E32" s="549"/>
      <c r="F32" s="549" t="s">
        <v>380</v>
      </c>
      <c r="G32" s="549"/>
      <c r="H32" s="549"/>
      <c r="I32" s="549"/>
      <c r="J32" s="213" t="s">
        <v>363</v>
      </c>
      <c r="K32" s="213" t="s">
        <v>364</v>
      </c>
      <c r="L32" s="213" t="s">
        <v>365</v>
      </c>
      <c r="M32" s="213" t="s">
        <v>366</v>
      </c>
      <c r="N32" s="549" t="s">
        <v>367</v>
      </c>
      <c r="O32" s="549" t="s">
        <v>368</v>
      </c>
      <c r="P32" s="546" t="s">
        <v>369</v>
      </c>
      <c r="Q32" s="546" t="s">
        <v>96</v>
      </c>
      <c r="R32" s="546" t="s">
        <v>97</v>
      </c>
      <c r="S32" s="546" t="s">
        <v>237</v>
      </c>
      <c r="T32" s="540"/>
      <c r="U32" s="540">
        <v>119008</v>
      </c>
      <c r="V32" s="540">
        <v>119008</v>
      </c>
      <c r="W32" s="540">
        <v>0</v>
      </c>
      <c r="X32" s="540">
        <v>0</v>
      </c>
      <c r="Y32" s="540">
        <v>0</v>
      </c>
      <c r="Z32" s="540">
        <v>0</v>
      </c>
      <c r="AA32" s="540">
        <v>0</v>
      </c>
      <c r="AB32" s="540">
        <v>21001.5</v>
      </c>
      <c r="AC32" s="540" t="s">
        <v>370</v>
      </c>
      <c r="AD32" s="540">
        <v>0</v>
      </c>
      <c r="AE32" s="540">
        <f>V32</f>
        <v>119008</v>
      </c>
      <c r="AF32" s="540">
        <v>0</v>
      </c>
      <c r="AG32" s="540">
        <v>0</v>
      </c>
      <c r="AH32" s="543"/>
      <c r="AI32" s="543"/>
      <c r="AJ32" s="555"/>
    </row>
    <row r="33" spans="1:36" ht="25.5" customHeight="1" x14ac:dyDescent="0.35">
      <c r="A33" s="1"/>
      <c r="B33" s="552"/>
      <c r="C33" s="549"/>
      <c r="D33" s="549"/>
      <c r="E33" s="549"/>
      <c r="F33" s="549"/>
      <c r="G33" s="549"/>
      <c r="H33" s="549"/>
      <c r="I33" s="549"/>
      <c r="J33" s="213" t="s">
        <v>371</v>
      </c>
      <c r="K33" s="213" t="s">
        <v>372</v>
      </c>
      <c r="L33" s="213" t="s">
        <v>145</v>
      </c>
      <c r="M33" s="213" t="s">
        <v>381</v>
      </c>
      <c r="N33" s="549"/>
      <c r="O33" s="549"/>
      <c r="P33" s="546"/>
      <c r="Q33" s="546"/>
      <c r="R33" s="546"/>
      <c r="S33" s="546"/>
      <c r="T33" s="540"/>
      <c r="U33" s="540"/>
      <c r="V33" s="540"/>
      <c r="W33" s="540"/>
      <c r="X33" s="540"/>
      <c r="Y33" s="540"/>
      <c r="Z33" s="540"/>
      <c r="AA33" s="540"/>
      <c r="AB33" s="540"/>
      <c r="AC33" s="540"/>
      <c r="AD33" s="540"/>
      <c r="AE33" s="540"/>
      <c r="AF33" s="540"/>
      <c r="AG33" s="540"/>
      <c r="AH33" s="543"/>
      <c r="AI33" s="543"/>
      <c r="AJ33" s="555"/>
    </row>
    <row r="34" spans="1:36" ht="25.5" customHeight="1" x14ac:dyDescent="0.35">
      <c r="A34" s="1"/>
      <c r="B34" s="552"/>
      <c r="C34" s="549"/>
      <c r="D34" s="549"/>
      <c r="E34" s="549"/>
      <c r="F34" s="549"/>
      <c r="G34" s="549"/>
      <c r="H34" s="549"/>
      <c r="I34" s="549"/>
      <c r="J34" s="213" t="s">
        <v>374</v>
      </c>
      <c r="K34" s="213" t="s">
        <v>375</v>
      </c>
      <c r="L34" s="213" t="s">
        <v>365</v>
      </c>
      <c r="M34" s="213" t="s">
        <v>366</v>
      </c>
      <c r="N34" s="549"/>
      <c r="O34" s="549"/>
      <c r="P34" s="546"/>
      <c r="Q34" s="546"/>
      <c r="R34" s="546"/>
      <c r="S34" s="546"/>
      <c r="T34" s="540"/>
      <c r="U34" s="540"/>
      <c r="V34" s="540"/>
      <c r="W34" s="540"/>
      <c r="X34" s="540"/>
      <c r="Y34" s="540"/>
      <c r="Z34" s="540"/>
      <c r="AA34" s="540"/>
      <c r="AB34" s="540"/>
      <c r="AC34" s="540"/>
      <c r="AD34" s="540"/>
      <c r="AE34" s="540"/>
      <c r="AF34" s="540"/>
      <c r="AG34" s="540"/>
      <c r="AH34" s="543"/>
      <c r="AI34" s="543"/>
      <c r="AJ34" s="555"/>
    </row>
    <row r="35" spans="1:36" ht="36" customHeight="1" thickBot="1" x14ac:dyDescent="0.4">
      <c r="A35" s="1"/>
      <c r="B35" s="553"/>
      <c r="C35" s="550"/>
      <c r="D35" s="550"/>
      <c r="E35" s="550"/>
      <c r="F35" s="550"/>
      <c r="G35" s="550"/>
      <c r="H35" s="550"/>
      <c r="I35" s="550"/>
      <c r="J35" s="214" t="s">
        <v>376</v>
      </c>
      <c r="K35" s="214" t="s">
        <v>377</v>
      </c>
      <c r="L35" s="214" t="s">
        <v>378</v>
      </c>
      <c r="M35" s="214" t="s">
        <v>379</v>
      </c>
      <c r="N35" s="550"/>
      <c r="O35" s="550"/>
      <c r="P35" s="547"/>
      <c r="Q35" s="547"/>
      <c r="R35" s="547"/>
      <c r="S35" s="547"/>
      <c r="T35" s="541"/>
      <c r="U35" s="541"/>
      <c r="V35" s="541"/>
      <c r="W35" s="541"/>
      <c r="X35" s="541"/>
      <c r="Y35" s="541"/>
      <c r="Z35" s="541"/>
      <c r="AA35" s="541"/>
      <c r="AB35" s="541"/>
      <c r="AC35" s="541"/>
      <c r="AD35" s="541"/>
      <c r="AE35" s="541"/>
      <c r="AF35" s="541"/>
      <c r="AG35" s="541"/>
      <c r="AH35" s="544"/>
      <c r="AI35" s="544"/>
      <c r="AJ35" s="556"/>
    </row>
    <row r="36" spans="1:36" ht="28.5" customHeight="1" x14ac:dyDescent="0.35">
      <c r="A36" s="1"/>
      <c r="B36" s="551" t="s">
        <v>382</v>
      </c>
      <c r="C36" s="548" t="s">
        <v>358</v>
      </c>
      <c r="D36" s="548" t="s">
        <v>359</v>
      </c>
      <c r="E36" s="548" t="s">
        <v>360</v>
      </c>
      <c r="F36" s="548" t="s">
        <v>383</v>
      </c>
      <c r="G36" s="548" t="s">
        <v>362</v>
      </c>
      <c r="H36" s="548" t="s">
        <v>89</v>
      </c>
      <c r="I36" s="548" t="s">
        <v>89</v>
      </c>
      <c r="J36" s="212" t="s">
        <v>363</v>
      </c>
      <c r="K36" s="212" t="s">
        <v>364</v>
      </c>
      <c r="L36" s="212" t="s">
        <v>365</v>
      </c>
      <c r="M36" s="212" t="s">
        <v>366</v>
      </c>
      <c r="N36" s="548" t="s">
        <v>367</v>
      </c>
      <c r="O36" s="548" t="s">
        <v>384</v>
      </c>
      <c r="P36" s="545" t="s">
        <v>369</v>
      </c>
      <c r="Q36" s="545" t="s">
        <v>96</v>
      </c>
      <c r="R36" s="545" t="s">
        <v>97</v>
      </c>
      <c r="S36" s="545" t="s">
        <v>237</v>
      </c>
      <c r="T36" s="539">
        <f>+U36</f>
        <v>272000</v>
      </c>
      <c r="U36" s="539">
        <v>272000</v>
      </c>
      <c r="V36" s="539">
        <v>272000</v>
      </c>
      <c r="W36" s="539">
        <v>0</v>
      </c>
      <c r="X36" s="539">
        <v>0</v>
      </c>
      <c r="Y36" s="539">
        <v>0</v>
      </c>
      <c r="Z36" s="539">
        <v>0</v>
      </c>
      <c r="AA36" s="539">
        <v>0</v>
      </c>
      <c r="AB36" s="539">
        <v>48000</v>
      </c>
      <c r="AC36" s="539" t="s">
        <v>370</v>
      </c>
      <c r="AD36" s="539">
        <v>0</v>
      </c>
      <c r="AE36" s="539">
        <f>V36</f>
        <v>272000</v>
      </c>
      <c r="AF36" s="539">
        <v>0</v>
      </c>
      <c r="AG36" s="539">
        <v>0</v>
      </c>
      <c r="AH36" s="542" t="s">
        <v>240</v>
      </c>
      <c r="AI36" s="542" t="s">
        <v>241</v>
      </c>
      <c r="AJ36" s="536"/>
    </row>
    <row r="37" spans="1:36" ht="25.5" customHeight="1" x14ac:dyDescent="0.35">
      <c r="A37" s="1"/>
      <c r="B37" s="552"/>
      <c r="C37" s="549"/>
      <c r="D37" s="549"/>
      <c r="E37" s="549"/>
      <c r="F37" s="549"/>
      <c r="G37" s="549"/>
      <c r="H37" s="549"/>
      <c r="I37" s="549"/>
      <c r="J37" s="213" t="s">
        <v>371</v>
      </c>
      <c r="K37" s="213" t="s">
        <v>372</v>
      </c>
      <c r="L37" s="213" t="s">
        <v>145</v>
      </c>
      <c r="M37" s="213" t="s">
        <v>385</v>
      </c>
      <c r="N37" s="549"/>
      <c r="O37" s="549"/>
      <c r="P37" s="546"/>
      <c r="Q37" s="546"/>
      <c r="R37" s="546"/>
      <c r="S37" s="546"/>
      <c r="T37" s="540"/>
      <c r="U37" s="540"/>
      <c r="V37" s="540"/>
      <c r="W37" s="540"/>
      <c r="X37" s="540"/>
      <c r="Y37" s="540"/>
      <c r="Z37" s="540"/>
      <c r="AA37" s="540"/>
      <c r="AB37" s="540"/>
      <c r="AC37" s="540"/>
      <c r="AD37" s="540"/>
      <c r="AE37" s="540"/>
      <c r="AF37" s="540"/>
      <c r="AG37" s="540"/>
      <c r="AH37" s="543"/>
      <c r="AI37" s="543"/>
      <c r="AJ37" s="537"/>
    </row>
    <row r="38" spans="1:36" ht="25.5" customHeight="1" x14ac:dyDescent="0.35">
      <c r="A38" s="1"/>
      <c r="B38" s="552"/>
      <c r="C38" s="549"/>
      <c r="D38" s="549"/>
      <c r="E38" s="549"/>
      <c r="F38" s="549"/>
      <c r="G38" s="549"/>
      <c r="H38" s="549"/>
      <c r="I38" s="549"/>
      <c r="J38" s="213" t="s">
        <v>374</v>
      </c>
      <c r="K38" s="213" t="s">
        <v>375</v>
      </c>
      <c r="L38" s="213" t="s">
        <v>365</v>
      </c>
      <c r="M38" s="213" t="s">
        <v>366</v>
      </c>
      <c r="N38" s="549"/>
      <c r="O38" s="549"/>
      <c r="P38" s="546"/>
      <c r="Q38" s="546"/>
      <c r="R38" s="546"/>
      <c r="S38" s="546"/>
      <c r="T38" s="540"/>
      <c r="U38" s="540"/>
      <c r="V38" s="540"/>
      <c r="W38" s="540"/>
      <c r="X38" s="540"/>
      <c r="Y38" s="540"/>
      <c r="Z38" s="540"/>
      <c r="AA38" s="540"/>
      <c r="AB38" s="540"/>
      <c r="AC38" s="540"/>
      <c r="AD38" s="540"/>
      <c r="AE38" s="540"/>
      <c r="AF38" s="540"/>
      <c r="AG38" s="540"/>
      <c r="AH38" s="543"/>
      <c r="AI38" s="543"/>
      <c r="AJ38" s="537"/>
    </row>
    <row r="39" spans="1:36" ht="36" customHeight="1" thickBot="1" x14ac:dyDescent="0.4">
      <c r="A39" s="1"/>
      <c r="B39" s="553"/>
      <c r="C39" s="550"/>
      <c r="D39" s="550"/>
      <c r="E39" s="550"/>
      <c r="F39" s="550"/>
      <c r="G39" s="550"/>
      <c r="H39" s="550"/>
      <c r="I39" s="550"/>
      <c r="J39" s="214" t="s">
        <v>376</v>
      </c>
      <c r="K39" s="214" t="s">
        <v>377</v>
      </c>
      <c r="L39" s="214" t="s">
        <v>378</v>
      </c>
      <c r="M39" s="214" t="s">
        <v>379</v>
      </c>
      <c r="N39" s="550"/>
      <c r="O39" s="550"/>
      <c r="P39" s="547"/>
      <c r="Q39" s="547"/>
      <c r="R39" s="547"/>
      <c r="S39" s="547"/>
      <c r="T39" s="541"/>
      <c r="U39" s="541"/>
      <c r="V39" s="541"/>
      <c r="W39" s="541"/>
      <c r="X39" s="541"/>
      <c r="Y39" s="541"/>
      <c r="Z39" s="541"/>
      <c r="AA39" s="541"/>
      <c r="AB39" s="541"/>
      <c r="AC39" s="541"/>
      <c r="AD39" s="541"/>
      <c r="AE39" s="541"/>
      <c r="AF39" s="541"/>
      <c r="AG39" s="541"/>
      <c r="AH39" s="544"/>
      <c r="AI39" s="544"/>
      <c r="AJ39" s="538"/>
    </row>
    <row r="40" spans="1:36" ht="28.5" customHeight="1" x14ac:dyDescent="0.35">
      <c r="A40" s="1"/>
      <c r="B40" s="551" t="s">
        <v>386</v>
      </c>
      <c r="C40" s="548" t="s">
        <v>358</v>
      </c>
      <c r="D40" s="548" t="s">
        <v>359</v>
      </c>
      <c r="E40" s="548" t="s">
        <v>360</v>
      </c>
      <c r="F40" s="548" t="s">
        <v>387</v>
      </c>
      <c r="G40" s="548" t="s">
        <v>362</v>
      </c>
      <c r="H40" s="548" t="s">
        <v>89</v>
      </c>
      <c r="I40" s="548" t="s">
        <v>89</v>
      </c>
      <c r="J40" s="212" t="s">
        <v>363</v>
      </c>
      <c r="K40" s="212" t="s">
        <v>364</v>
      </c>
      <c r="L40" s="212" t="s">
        <v>365</v>
      </c>
      <c r="M40" s="212" t="s">
        <v>366</v>
      </c>
      <c r="N40" s="548" t="s">
        <v>367</v>
      </c>
      <c r="O40" s="548" t="s">
        <v>388</v>
      </c>
      <c r="P40" s="545" t="s">
        <v>369</v>
      </c>
      <c r="Q40" s="545" t="s">
        <v>96</v>
      </c>
      <c r="R40" s="545" t="s">
        <v>97</v>
      </c>
      <c r="S40" s="545" t="s">
        <v>237</v>
      </c>
      <c r="T40" s="539">
        <f>+U40+U44</f>
        <v>614811.07000000007</v>
      </c>
      <c r="U40" s="539">
        <v>200090</v>
      </c>
      <c r="V40" s="539">
        <v>200090</v>
      </c>
      <c r="W40" s="539">
        <v>0</v>
      </c>
      <c r="X40" s="539">
        <v>0</v>
      </c>
      <c r="Y40" s="539">
        <v>0</v>
      </c>
      <c r="Z40" s="539">
        <v>0</v>
      </c>
      <c r="AA40" s="539">
        <v>0</v>
      </c>
      <c r="AB40" s="539">
        <v>35310</v>
      </c>
      <c r="AC40" s="539" t="s">
        <v>370</v>
      </c>
      <c r="AD40" s="539">
        <v>0</v>
      </c>
      <c r="AE40" s="539">
        <f>V40</f>
        <v>200090</v>
      </c>
      <c r="AF40" s="539">
        <v>0</v>
      </c>
      <c r="AG40" s="539">
        <v>0</v>
      </c>
      <c r="AH40" s="542" t="s">
        <v>278</v>
      </c>
      <c r="AI40" s="542" t="s">
        <v>301</v>
      </c>
      <c r="AJ40" s="536"/>
    </row>
    <row r="41" spans="1:36" ht="25.5" customHeight="1" x14ac:dyDescent="0.35">
      <c r="A41" s="1"/>
      <c r="B41" s="552"/>
      <c r="C41" s="549"/>
      <c r="D41" s="549"/>
      <c r="E41" s="549"/>
      <c r="F41" s="549"/>
      <c r="G41" s="549"/>
      <c r="H41" s="549"/>
      <c r="I41" s="549"/>
      <c r="J41" s="213" t="s">
        <v>371</v>
      </c>
      <c r="K41" s="213" t="s">
        <v>372</v>
      </c>
      <c r="L41" s="213" t="s">
        <v>145</v>
      </c>
      <c r="M41" s="213" t="s">
        <v>389</v>
      </c>
      <c r="N41" s="549"/>
      <c r="O41" s="549"/>
      <c r="P41" s="546"/>
      <c r="Q41" s="546"/>
      <c r="R41" s="546"/>
      <c r="S41" s="546"/>
      <c r="T41" s="540"/>
      <c r="U41" s="540"/>
      <c r="V41" s="540"/>
      <c r="W41" s="540"/>
      <c r="X41" s="540"/>
      <c r="Y41" s="540"/>
      <c r="Z41" s="540"/>
      <c r="AA41" s="540"/>
      <c r="AB41" s="540"/>
      <c r="AC41" s="540"/>
      <c r="AD41" s="540"/>
      <c r="AE41" s="540"/>
      <c r="AF41" s="540"/>
      <c r="AG41" s="540"/>
      <c r="AH41" s="543"/>
      <c r="AI41" s="543"/>
      <c r="AJ41" s="537"/>
    </row>
    <row r="42" spans="1:36" ht="25.5" customHeight="1" x14ac:dyDescent="0.35">
      <c r="A42" s="1"/>
      <c r="B42" s="552"/>
      <c r="C42" s="549"/>
      <c r="D42" s="549"/>
      <c r="E42" s="549"/>
      <c r="F42" s="549"/>
      <c r="G42" s="549"/>
      <c r="H42" s="549"/>
      <c r="I42" s="549"/>
      <c r="J42" s="213" t="s">
        <v>374</v>
      </c>
      <c r="K42" s="213" t="s">
        <v>375</v>
      </c>
      <c r="L42" s="213" t="s">
        <v>365</v>
      </c>
      <c r="M42" s="213" t="s">
        <v>366</v>
      </c>
      <c r="N42" s="549"/>
      <c r="O42" s="549"/>
      <c r="P42" s="546"/>
      <c r="Q42" s="546"/>
      <c r="R42" s="546"/>
      <c r="S42" s="546"/>
      <c r="T42" s="540"/>
      <c r="U42" s="540"/>
      <c r="V42" s="540"/>
      <c r="W42" s="540"/>
      <c r="X42" s="540"/>
      <c r="Y42" s="540"/>
      <c r="Z42" s="540"/>
      <c r="AA42" s="540"/>
      <c r="AB42" s="540"/>
      <c r="AC42" s="540"/>
      <c r="AD42" s="540"/>
      <c r="AE42" s="540"/>
      <c r="AF42" s="540"/>
      <c r="AG42" s="540"/>
      <c r="AH42" s="543"/>
      <c r="AI42" s="543"/>
      <c r="AJ42" s="537"/>
    </row>
    <row r="43" spans="1:36" ht="36" customHeight="1" x14ac:dyDescent="0.35">
      <c r="A43" s="1"/>
      <c r="B43" s="552"/>
      <c r="C43" s="549"/>
      <c r="D43" s="549"/>
      <c r="E43" s="549"/>
      <c r="F43" s="549"/>
      <c r="G43" s="549"/>
      <c r="H43" s="549"/>
      <c r="I43" s="549"/>
      <c r="J43" s="213" t="s">
        <v>376</v>
      </c>
      <c r="K43" s="213" t="s">
        <v>377</v>
      </c>
      <c r="L43" s="213" t="s">
        <v>378</v>
      </c>
      <c r="M43" s="213" t="s">
        <v>379</v>
      </c>
      <c r="N43" s="549"/>
      <c r="O43" s="549"/>
      <c r="P43" s="546"/>
      <c r="Q43" s="546"/>
      <c r="R43" s="546"/>
      <c r="S43" s="546"/>
      <c r="T43" s="540"/>
      <c r="U43" s="540"/>
      <c r="V43" s="540"/>
      <c r="W43" s="540"/>
      <c r="X43" s="540"/>
      <c r="Y43" s="540"/>
      <c r="Z43" s="540"/>
      <c r="AA43" s="540"/>
      <c r="AB43" s="540"/>
      <c r="AC43" s="540"/>
      <c r="AD43" s="540"/>
      <c r="AE43" s="540"/>
      <c r="AF43" s="540"/>
      <c r="AG43" s="540"/>
      <c r="AH43" s="543"/>
      <c r="AI43" s="543"/>
      <c r="AJ43" s="537"/>
    </row>
    <row r="44" spans="1:36" ht="28.5" customHeight="1" x14ac:dyDescent="0.35">
      <c r="A44" s="1"/>
      <c r="B44" s="552"/>
      <c r="C44" s="549"/>
      <c r="D44" s="549"/>
      <c r="E44" s="549"/>
      <c r="F44" s="549" t="s">
        <v>390</v>
      </c>
      <c r="G44" s="549"/>
      <c r="H44" s="549"/>
      <c r="I44" s="549"/>
      <c r="J44" s="213" t="s">
        <v>363</v>
      </c>
      <c r="K44" s="213" t="s">
        <v>364</v>
      </c>
      <c r="L44" s="213" t="s">
        <v>365</v>
      </c>
      <c r="M44" s="213" t="s">
        <v>366</v>
      </c>
      <c r="N44" s="549" t="s">
        <v>367</v>
      </c>
      <c r="O44" s="549" t="s">
        <v>391</v>
      </c>
      <c r="P44" s="546" t="s">
        <v>369</v>
      </c>
      <c r="Q44" s="546" t="s">
        <v>96</v>
      </c>
      <c r="R44" s="546" t="s">
        <v>97</v>
      </c>
      <c r="S44" s="546" t="s">
        <v>237</v>
      </c>
      <c r="T44" s="540"/>
      <c r="U44" s="540">
        <v>414721.07</v>
      </c>
      <c r="V44" s="540">
        <v>414721.07</v>
      </c>
      <c r="W44" s="540">
        <v>0</v>
      </c>
      <c r="X44" s="540">
        <v>0</v>
      </c>
      <c r="Y44" s="540">
        <v>0</v>
      </c>
      <c r="Z44" s="540">
        <v>0</v>
      </c>
      <c r="AA44" s="540">
        <v>0</v>
      </c>
      <c r="AB44" s="540">
        <v>73186.09</v>
      </c>
      <c r="AC44" s="540" t="s">
        <v>370</v>
      </c>
      <c r="AD44" s="540">
        <v>0</v>
      </c>
      <c r="AE44" s="540">
        <f>V44</f>
        <v>414721.07</v>
      </c>
      <c r="AF44" s="540">
        <v>0</v>
      </c>
      <c r="AG44" s="540">
        <v>0</v>
      </c>
      <c r="AH44" s="543"/>
      <c r="AI44" s="543"/>
      <c r="AJ44" s="537"/>
    </row>
    <row r="45" spans="1:36" ht="25.5" customHeight="1" x14ac:dyDescent="0.35">
      <c r="A45" s="1"/>
      <c r="B45" s="552"/>
      <c r="C45" s="549"/>
      <c r="D45" s="549"/>
      <c r="E45" s="549"/>
      <c r="F45" s="549"/>
      <c r="G45" s="549"/>
      <c r="H45" s="549"/>
      <c r="I45" s="549"/>
      <c r="J45" s="213" t="s">
        <v>371</v>
      </c>
      <c r="K45" s="213" t="s">
        <v>372</v>
      </c>
      <c r="L45" s="213" t="s">
        <v>145</v>
      </c>
      <c r="M45" s="213" t="s">
        <v>392</v>
      </c>
      <c r="N45" s="549"/>
      <c r="O45" s="549"/>
      <c r="P45" s="546"/>
      <c r="Q45" s="546"/>
      <c r="R45" s="546"/>
      <c r="S45" s="546"/>
      <c r="T45" s="540"/>
      <c r="U45" s="540"/>
      <c r="V45" s="540"/>
      <c r="W45" s="540"/>
      <c r="X45" s="540"/>
      <c r="Y45" s="540"/>
      <c r="Z45" s="540"/>
      <c r="AA45" s="540"/>
      <c r="AB45" s="540"/>
      <c r="AC45" s="540"/>
      <c r="AD45" s="540"/>
      <c r="AE45" s="540"/>
      <c r="AF45" s="540"/>
      <c r="AG45" s="540"/>
      <c r="AH45" s="543"/>
      <c r="AI45" s="543"/>
      <c r="AJ45" s="537"/>
    </row>
    <row r="46" spans="1:36" ht="25.5" customHeight="1" x14ac:dyDescent="0.35">
      <c r="A46" s="1"/>
      <c r="B46" s="552"/>
      <c r="C46" s="549"/>
      <c r="D46" s="549"/>
      <c r="E46" s="549"/>
      <c r="F46" s="549"/>
      <c r="G46" s="549"/>
      <c r="H46" s="549"/>
      <c r="I46" s="549"/>
      <c r="J46" s="213" t="s">
        <v>374</v>
      </c>
      <c r="K46" s="213" t="s">
        <v>375</v>
      </c>
      <c r="L46" s="213" t="s">
        <v>365</v>
      </c>
      <c r="M46" s="213" t="s">
        <v>366</v>
      </c>
      <c r="N46" s="549"/>
      <c r="O46" s="549"/>
      <c r="P46" s="546"/>
      <c r="Q46" s="546"/>
      <c r="R46" s="546"/>
      <c r="S46" s="546"/>
      <c r="T46" s="540"/>
      <c r="U46" s="540"/>
      <c r="V46" s="540"/>
      <c r="W46" s="540"/>
      <c r="X46" s="540"/>
      <c r="Y46" s="540"/>
      <c r="Z46" s="540"/>
      <c r="AA46" s="540"/>
      <c r="AB46" s="540"/>
      <c r="AC46" s="540"/>
      <c r="AD46" s="540"/>
      <c r="AE46" s="540"/>
      <c r="AF46" s="540"/>
      <c r="AG46" s="540"/>
      <c r="AH46" s="543"/>
      <c r="AI46" s="543"/>
      <c r="AJ46" s="537"/>
    </row>
    <row r="47" spans="1:36" ht="36" customHeight="1" thickBot="1" x14ac:dyDescent="0.4">
      <c r="A47" s="1"/>
      <c r="B47" s="553"/>
      <c r="C47" s="550"/>
      <c r="D47" s="550"/>
      <c r="E47" s="550"/>
      <c r="F47" s="550"/>
      <c r="G47" s="550"/>
      <c r="H47" s="550"/>
      <c r="I47" s="550"/>
      <c r="J47" s="214" t="s">
        <v>376</v>
      </c>
      <c r="K47" s="214" t="s">
        <v>377</v>
      </c>
      <c r="L47" s="214" t="s">
        <v>378</v>
      </c>
      <c r="M47" s="214" t="s">
        <v>379</v>
      </c>
      <c r="N47" s="550"/>
      <c r="O47" s="550"/>
      <c r="P47" s="547"/>
      <c r="Q47" s="547"/>
      <c r="R47" s="547"/>
      <c r="S47" s="547"/>
      <c r="T47" s="541"/>
      <c r="U47" s="541"/>
      <c r="V47" s="541"/>
      <c r="W47" s="541"/>
      <c r="X47" s="541"/>
      <c r="Y47" s="541"/>
      <c r="Z47" s="541"/>
      <c r="AA47" s="541"/>
      <c r="AB47" s="541"/>
      <c r="AC47" s="541"/>
      <c r="AD47" s="541"/>
      <c r="AE47" s="541"/>
      <c r="AF47" s="541"/>
      <c r="AG47" s="541"/>
      <c r="AH47" s="544"/>
      <c r="AI47" s="544"/>
      <c r="AJ47" s="538"/>
    </row>
    <row r="48" spans="1:36" ht="28.5" customHeight="1" x14ac:dyDescent="0.35">
      <c r="A48" s="1"/>
      <c r="B48" s="551" t="s">
        <v>393</v>
      </c>
      <c r="C48" s="548" t="s">
        <v>358</v>
      </c>
      <c r="D48" s="548" t="s">
        <v>359</v>
      </c>
      <c r="E48" s="548" t="s">
        <v>360</v>
      </c>
      <c r="F48" s="548" t="s">
        <v>394</v>
      </c>
      <c r="G48" s="548" t="s">
        <v>362</v>
      </c>
      <c r="H48" s="548" t="s">
        <v>89</v>
      </c>
      <c r="I48" s="548" t="s">
        <v>89</v>
      </c>
      <c r="J48" s="212" t="s">
        <v>363</v>
      </c>
      <c r="K48" s="212" t="s">
        <v>364</v>
      </c>
      <c r="L48" s="212" t="s">
        <v>365</v>
      </c>
      <c r="M48" s="212" t="s">
        <v>366</v>
      </c>
      <c r="N48" s="548" t="s">
        <v>367</v>
      </c>
      <c r="O48" s="548" t="s">
        <v>126</v>
      </c>
      <c r="P48" s="545" t="s">
        <v>369</v>
      </c>
      <c r="Q48" s="545" t="s">
        <v>96</v>
      </c>
      <c r="R48" s="545" t="s">
        <v>97</v>
      </c>
      <c r="S48" s="545" t="s">
        <v>237</v>
      </c>
      <c r="T48" s="539">
        <f>U48</f>
        <v>102000</v>
      </c>
      <c r="U48" s="539">
        <v>102000</v>
      </c>
      <c r="V48" s="539">
        <v>102000</v>
      </c>
      <c r="W48" s="539">
        <v>0</v>
      </c>
      <c r="X48" s="539">
        <v>0</v>
      </c>
      <c r="Y48" s="539">
        <v>0</v>
      </c>
      <c r="Z48" s="539">
        <v>0</v>
      </c>
      <c r="AA48" s="539">
        <v>0</v>
      </c>
      <c r="AB48" s="539">
        <v>80000</v>
      </c>
      <c r="AC48" s="539" t="s">
        <v>370</v>
      </c>
      <c r="AD48" s="539">
        <v>0</v>
      </c>
      <c r="AE48" s="539">
        <f>V48</f>
        <v>102000</v>
      </c>
      <c r="AF48" s="539">
        <v>0</v>
      </c>
      <c r="AG48" s="539">
        <v>0</v>
      </c>
      <c r="AH48" s="542" t="s">
        <v>274</v>
      </c>
      <c r="AI48" s="542" t="s">
        <v>395</v>
      </c>
      <c r="AJ48" s="536"/>
    </row>
    <row r="49" spans="1:36" ht="25.5" customHeight="1" x14ac:dyDescent="0.35">
      <c r="A49" s="1"/>
      <c r="B49" s="552"/>
      <c r="C49" s="549"/>
      <c r="D49" s="549"/>
      <c r="E49" s="549"/>
      <c r="F49" s="549"/>
      <c r="G49" s="549"/>
      <c r="H49" s="549"/>
      <c r="I49" s="549"/>
      <c r="J49" s="213" t="s">
        <v>371</v>
      </c>
      <c r="K49" s="213" t="s">
        <v>372</v>
      </c>
      <c r="L49" s="213" t="s">
        <v>145</v>
      </c>
      <c r="M49" s="213" t="s">
        <v>396</v>
      </c>
      <c r="N49" s="549"/>
      <c r="O49" s="549"/>
      <c r="P49" s="546"/>
      <c r="Q49" s="546"/>
      <c r="R49" s="546"/>
      <c r="S49" s="546"/>
      <c r="T49" s="540"/>
      <c r="U49" s="540"/>
      <c r="V49" s="540"/>
      <c r="W49" s="540"/>
      <c r="X49" s="540"/>
      <c r="Y49" s="540"/>
      <c r="Z49" s="540"/>
      <c r="AA49" s="540"/>
      <c r="AB49" s="540"/>
      <c r="AC49" s="540"/>
      <c r="AD49" s="540"/>
      <c r="AE49" s="540"/>
      <c r="AF49" s="540"/>
      <c r="AG49" s="540"/>
      <c r="AH49" s="543"/>
      <c r="AI49" s="543"/>
      <c r="AJ49" s="537"/>
    </row>
    <row r="50" spans="1:36" ht="25.5" customHeight="1" x14ac:dyDescent="0.35">
      <c r="A50" s="1"/>
      <c r="B50" s="552"/>
      <c r="C50" s="549"/>
      <c r="D50" s="549"/>
      <c r="E50" s="549"/>
      <c r="F50" s="549"/>
      <c r="G50" s="549"/>
      <c r="H50" s="549"/>
      <c r="I50" s="549"/>
      <c r="J50" s="213" t="s">
        <v>374</v>
      </c>
      <c r="K50" s="213" t="s">
        <v>375</v>
      </c>
      <c r="L50" s="213" t="s">
        <v>365</v>
      </c>
      <c r="M50" s="213" t="s">
        <v>366</v>
      </c>
      <c r="N50" s="549"/>
      <c r="O50" s="549"/>
      <c r="P50" s="546"/>
      <c r="Q50" s="546"/>
      <c r="R50" s="546"/>
      <c r="S50" s="546"/>
      <c r="T50" s="540"/>
      <c r="U50" s="540"/>
      <c r="V50" s="540"/>
      <c r="W50" s="540"/>
      <c r="X50" s="540"/>
      <c r="Y50" s="540"/>
      <c r="Z50" s="540"/>
      <c r="AA50" s="540"/>
      <c r="AB50" s="540"/>
      <c r="AC50" s="540"/>
      <c r="AD50" s="540"/>
      <c r="AE50" s="540"/>
      <c r="AF50" s="540"/>
      <c r="AG50" s="540"/>
      <c r="AH50" s="543"/>
      <c r="AI50" s="543"/>
      <c r="AJ50" s="537"/>
    </row>
    <row r="51" spans="1:36" ht="36" customHeight="1" thickBot="1" x14ac:dyDescent="0.4">
      <c r="A51" s="1"/>
      <c r="B51" s="553"/>
      <c r="C51" s="550"/>
      <c r="D51" s="550"/>
      <c r="E51" s="550"/>
      <c r="F51" s="550"/>
      <c r="G51" s="550"/>
      <c r="H51" s="550"/>
      <c r="I51" s="550"/>
      <c r="J51" s="214" t="s">
        <v>376</v>
      </c>
      <c r="K51" s="214" t="s">
        <v>377</v>
      </c>
      <c r="L51" s="214" t="s">
        <v>378</v>
      </c>
      <c r="M51" s="214" t="s">
        <v>397</v>
      </c>
      <c r="N51" s="550"/>
      <c r="O51" s="550"/>
      <c r="P51" s="547"/>
      <c r="Q51" s="547"/>
      <c r="R51" s="547"/>
      <c r="S51" s="547"/>
      <c r="T51" s="541"/>
      <c r="U51" s="541"/>
      <c r="V51" s="541"/>
      <c r="W51" s="541"/>
      <c r="X51" s="541"/>
      <c r="Y51" s="541"/>
      <c r="Z51" s="541"/>
      <c r="AA51" s="541"/>
      <c r="AB51" s="541"/>
      <c r="AC51" s="541"/>
      <c r="AD51" s="541"/>
      <c r="AE51" s="541"/>
      <c r="AF51" s="541"/>
      <c r="AG51" s="541"/>
      <c r="AH51" s="544"/>
      <c r="AI51" s="544"/>
      <c r="AJ51" s="538"/>
    </row>
    <row r="52" spans="1:36" x14ac:dyDescent="0.35">
      <c r="A52" s="1"/>
      <c r="B52" s="4"/>
      <c r="C52" s="4"/>
      <c r="D52" s="4"/>
      <c r="E52" s="4"/>
      <c r="F52" s="4"/>
      <c r="G52" s="4"/>
      <c r="H52" s="4"/>
      <c r="I52" s="4"/>
      <c r="J52" s="4"/>
      <c r="K52" s="4"/>
      <c r="L52" s="4"/>
      <c r="M52" s="4"/>
      <c r="N52" s="4"/>
      <c r="O52" s="4"/>
      <c r="P52" s="5"/>
      <c r="Q52" s="5"/>
      <c r="R52" s="5"/>
      <c r="S52" s="5"/>
      <c r="T52" s="4"/>
      <c r="U52" s="4"/>
      <c r="V52" s="4"/>
      <c r="W52" s="6"/>
      <c r="X52" s="6"/>
      <c r="Y52" s="6"/>
      <c r="Z52" s="4"/>
      <c r="AA52" s="5"/>
      <c r="AB52" s="4"/>
      <c r="AC52" s="5"/>
      <c r="AD52" s="10"/>
      <c r="AE52" s="10"/>
      <c r="AF52" s="5"/>
      <c r="AG52" s="5"/>
      <c r="AH52" s="4"/>
      <c r="AI52" s="4"/>
      <c r="AJ52" s="5"/>
    </row>
    <row r="53" spans="1:36" x14ac:dyDescent="0.35">
      <c r="A53" s="1"/>
      <c r="B53" s="8" t="s">
        <v>23</v>
      </c>
      <c r="C53" s="9"/>
      <c r="D53" s="9"/>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x14ac:dyDescent="0.35">
      <c r="A54" s="9"/>
      <c r="B54" s="9" t="s">
        <v>73</v>
      </c>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row>
    <row r="55" spans="1:36" x14ac:dyDescent="0.35">
      <c r="A55" s="9"/>
      <c r="B55" s="9" t="s">
        <v>74</v>
      </c>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row>
    <row r="56" spans="1:36" x14ac:dyDescent="0.3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x14ac:dyDescent="0.3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x14ac:dyDescent="0.3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x14ac:dyDescent="0.35">
      <c r="A59" s="1"/>
      <c r="B59" s="464" t="s">
        <v>24</v>
      </c>
      <c r="C59" s="464"/>
      <c r="D59" s="464"/>
      <c r="E59" s="464"/>
      <c r="F59" s="464"/>
      <c r="G59" s="464"/>
      <c r="H59" s="464"/>
      <c r="I59" s="464"/>
      <c r="J59" s="464"/>
      <c r="K59" s="464"/>
      <c r="L59" s="464"/>
      <c r="M59" s="464"/>
      <c r="N59" s="464"/>
      <c r="O59" s="464"/>
      <c r="P59" s="464"/>
      <c r="Q59" s="464"/>
      <c r="R59" s="464"/>
      <c r="S59" s="464"/>
      <c r="T59" s="464"/>
      <c r="U59" s="464"/>
      <c r="V59" s="464"/>
      <c r="W59" s="464"/>
      <c r="X59" s="464"/>
      <c r="Y59" s="464"/>
      <c r="Z59" s="464"/>
      <c r="AA59" s="464"/>
      <c r="AB59" s="464"/>
      <c r="AC59" s="464"/>
      <c r="AD59" s="464"/>
      <c r="AE59" s="464"/>
      <c r="AF59" s="464"/>
      <c r="AG59" s="464"/>
      <c r="AH59" s="464"/>
      <c r="AI59" s="464"/>
      <c r="AJ59" s="464"/>
    </row>
  </sheetData>
  <mergeCells count="469">
    <mergeCell ref="B1:AI1"/>
    <mergeCell ref="B3:B4"/>
    <mergeCell ref="C3:C4"/>
    <mergeCell ref="D3:D4"/>
    <mergeCell ref="E3:E4"/>
    <mergeCell ref="F3:F4"/>
    <mergeCell ref="G3:G4"/>
    <mergeCell ref="H3:H4"/>
    <mergeCell ref="I3:I4"/>
    <mergeCell ref="J3:M3"/>
    <mergeCell ref="AG3:AG4"/>
    <mergeCell ref="AH3:AH4"/>
    <mergeCell ref="AI3:AI4"/>
    <mergeCell ref="B6:B9"/>
    <mergeCell ref="C6:C9"/>
    <mergeCell ref="D6:D9"/>
    <mergeCell ref="E6:E9"/>
    <mergeCell ref="F6:F7"/>
    <mergeCell ref="G6:G9"/>
    <mergeCell ref="T3:T4"/>
    <mergeCell ref="U3:U4"/>
    <mergeCell ref="V3:AA3"/>
    <mergeCell ref="N3:N4"/>
    <mergeCell ref="O3:O4"/>
    <mergeCell ref="P3:P4"/>
    <mergeCell ref="Q3:Q4"/>
    <mergeCell ref="R3:R4"/>
    <mergeCell ref="S3:S4"/>
    <mergeCell ref="H6:H7"/>
    <mergeCell ref="I6:I7"/>
    <mergeCell ref="N6:N7"/>
    <mergeCell ref="O6:O7"/>
    <mergeCell ref="P6:P7"/>
    <mergeCell ref="V6:V7"/>
    <mergeCell ref="W6:W7"/>
    <mergeCell ref="U8:U9"/>
    <mergeCell ref="V8:V9"/>
    <mergeCell ref="W8:W9"/>
    <mergeCell ref="X8:X9"/>
    <mergeCell ref="Y8:Y9"/>
    <mergeCell ref="Y6:Y7"/>
    <mergeCell ref="AJ3:AJ4"/>
    <mergeCell ref="AB3:AB4"/>
    <mergeCell ref="AC3:AC4"/>
    <mergeCell ref="AD3:AF3"/>
    <mergeCell ref="AJ6:AJ9"/>
    <mergeCell ref="AD6:AD7"/>
    <mergeCell ref="AE6:AE7"/>
    <mergeCell ref="AF6:AF7"/>
    <mergeCell ref="AG6:AG7"/>
    <mergeCell ref="AH6:AH9"/>
    <mergeCell ref="AI6:AI9"/>
    <mergeCell ref="AD8:AD9"/>
    <mergeCell ref="AE8:AE9"/>
    <mergeCell ref="F8:F9"/>
    <mergeCell ref="H8:H9"/>
    <mergeCell ref="I8:I9"/>
    <mergeCell ref="N8:N9"/>
    <mergeCell ref="O8:O9"/>
    <mergeCell ref="P8:P9"/>
    <mergeCell ref="Q8:Q9"/>
    <mergeCell ref="R8:R9"/>
    <mergeCell ref="S8:S9"/>
    <mergeCell ref="Q6:Q7"/>
    <mergeCell ref="R6:R7"/>
    <mergeCell ref="S6:S7"/>
    <mergeCell ref="AF8:AF9"/>
    <mergeCell ref="AG8:AG9"/>
    <mergeCell ref="X6:X7"/>
    <mergeCell ref="H10:H11"/>
    <mergeCell ref="I10:I11"/>
    <mergeCell ref="N10:N11"/>
    <mergeCell ref="O10:O11"/>
    <mergeCell ref="P10:P11"/>
    <mergeCell ref="Q10:Q11"/>
    <mergeCell ref="AB10:AB11"/>
    <mergeCell ref="AC10:AC11"/>
    <mergeCell ref="Z6:Z7"/>
    <mergeCell ref="AA6:AA7"/>
    <mergeCell ref="AB6:AB7"/>
    <mergeCell ref="AC6:AC7"/>
    <mergeCell ref="Z8:Z9"/>
    <mergeCell ref="AA8:AA9"/>
    <mergeCell ref="AB8:AB9"/>
    <mergeCell ref="AC8:AC9"/>
    <mergeCell ref="T6:T9"/>
    <mergeCell ref="U6:U7"/>
    <mergeCell ref="B10:B11"/>
    <mergeCell ref="C10:C11"/>
    <mergeCell ref="D10:D11"/>
    <mergeCell ref="E10:E11"/>
    <mergeCell ref="F10:F11"/>
    <mergeCell ref="G10:G11"/>
    <mergeCell ref="Y10:Y11"/>
    <mergeCell ref="Z10:Z11"/>
    <mergeCell ref="AA10:AA11"/>
    <mergeCell ref="R10:R11"/>
    <mergeCell ref="S10:S11"/>
    <mergeCell ref="T10:T11"/>
    <mergeCell ref="U10:U11"/>
    <mergeCell ref="V10:V11"/>
    <mergeCell ref="W10:W11"/>
    <mergeCell ref="Q12:Q13"/>
    <mergeCell ref="R12:R13"/>
    <mergeCell ref="S12:S13"/>
    <mergeCell ref="T12:T17"/>
    <mergeCell ref="Q14:Q15"/>
    <mergeCell ref="R14:R15"/>
    <mergeCell ref="S14:S15"/>
    <mergeCell ref="AJ10:AJ11"/>
    <mergeCell ref="B12:B17"/>
    <mergeCell ref="C12:C17"/>
    <mergeCell ref="D12:D17"/>
    <mergeCell ref="E12:E17"/>
    <mergeCell ref="F12:F13"/>
    <mergeCell ref="G12:G17"/>
    <mergeCell ref="H12:H13"/>
    <mergeCell ref="I12:I13"/>
    <mergeCell ref="N12:N13"/>
    <mergeCell ref="AD10:AD11"/>
    <mergeCell ref="AE10:AE11"/>
    <mergeCell ref="AF10:AF11"/>
    <mergeCell ref="AG10:AG11"/>
    <mergeCell ref="AH10:AH11"/>
    <mergeCell ref="AI10:AI11"/>
    <mergeCell ref="X10:X11"/>
    <mergeCell ref="AG12:AG13"/>
    <mergeCell ref="AH12:AH17"/>
    <mergeCell ref="AI12:AI17"/>
    <mergeCell ref="AJ12:AJ17"/>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Y16:Y17"/>
    <mergeCell ref="Z16:Z17"/>
    <mergeCell ref="AG14:AG15"/>
    <mergeCell ref="F16:F17"/>
    <mergeCell ref="H16:H17"/>
    <mergeCell ref="I16:I17"/>
    <mergeCell ref="N16:N17"/>
    <mergeCell ref="O16:O17"/>
    <mergeCell ref="P16:P17"/>
    <mergeCell ref="Q16:Q17"/>
    <mergeCell ref="R16:R17"/>
    <mergeCell ref="S16:S17"/>
    <mergeCell ref="AA14:AA15"/>
    <mergeCell ref="AB14:AB15"/>
    <mergeCell ref="AC14:AC15"/>
    <mergeCell ref="AD14:AD15"/>
    <mergeCell ref="AE14:AE15"/>
    <mergeCell ref="AF14:AF15"/>
    <mergeCell ref="U14:U15"/>
    <mergeCell ref="V14:V15"/>
    <mergeCell ref="W14:W15"/>
    <mergeCell ref="X14:X15"/>
    <mergeCell ref="Y14:Y15"/>
    <mergeCell ref="Z14:Z15"/>
    <mergeCell ref="Q18:Q19"/>
    <mergeCell ref="R18:R19"/>
    <mergeCell ref="S18:S19"/>
    <mergeCell ref="T18:T19"/>
    <mergeCell ref="AG16:AG17"/>
    <mergeCell ref="B18:B19"/>
    <mergeCell ref="C18:C19"/>
    <mergeCell ref="D18:D19"/>
    <mergeCell ref="E18:E19"/>
    <mergeCell ref="F18:F19"/>
    <mergeCell ref="G18:G19"/>
    <mergeCell ref="H18:H19"/>
    <mergeCell ref="I18:I19"/>
    <mergeCell ref="N18:N19"/>
    <mergeCell ref="AA16:AA17"/>
    <mergeCell ref="AB16:AB17"/>
    <mergeCell ref="AC16:AC17"/>
    <mergeCell ref="AD16:AD17"/>
    <mergeCell ref="AE16:AE17"/>
    <mergeCell ref="AF16:AF17"/>
    <mergeCell ref="U16:U17"/>
    <mergeCell ref="V16:V17"/>
    <mergeCell ref="W16:W17"/>
    <mergeCell ref="X16:X17"/>
    <mergeCell ref="AG18:AG19"/>
    <mergeCell ref="AH18:AH19"/>
    <mergeCell ref="AI18:AI19"/>
    <mergeCell ref="AJ18:AJ19"/>
    <mergeCell ref="B20:B21"/>
    <mergeCell ref="C20:C21"/>
    <mergeCell ref="D20:D21"/>
    <mergeCell ref="E20:E21"/>
    <mergeCell ref="F20:F21"/>
    <mergeCell ref="G20:G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T20:T21"/>
    <mergeCell ref="U20:U21"/>
    <mergeCell ref="V20:V21"/>
    <mergeCell ref="W20:W21"/>
    <mergeCell ref="H20:H21"/>
    <mergeCell ref="I20:I21"/>
    <mergeCell ref="N20:N21"/>
    <mergeCell ref="O20:O21"/>
    <mergeCell ref="P20:P21"/>
    <mergeCell ref="Q20:Q21"/>
    <mergeCell ref="AJ20:AJ21"/>
    <mergeCell ref="B22:B27"/>
    <mergeCell ref="C22:C27"/>
    <mergeCell ref="D22:D27"/>
    <mergeCell ref="E22:E27"/>
    <mergeCell ref="F22:F23"/>
    <mergeCell ref="G22:G23"/>
    <mergeCell ref="H22:H23"/>
    <mergeCell ref="I22:I23"/>
    <mergeCell ref="N22:N23"/>
    <mergeCell ref="AD20:AD21"/>
    <mergeCell ref="AE20:AE21"/>
    <mergeCell ref="AF20:AF21"/>
    <mergeCell ref="AG20:AG21"/>
    <mergeCell ref="AH20:AH21"/>
    <mergeCell ref="AI20:AI21"/>
    <mergeCell ref="X20:X21"/>
    <mergeCell ref="Y20:Y21"/>
    <mergeCell ref="Z20:Z21"/>
    <mergeCell ref="AA20:AA21"/>
    <mergeCell ref="AB20:AB21"/>
    <mergeCell ref="AC20:AC21"/>
    <mergeCell ref="R20:R21"/>
    <mergeCell ref="S20:S21"/>
    <mergeCell ref="P22:P23"/>
    <mergeCell ref="Q22:Q23"/>
    <mergeCell ref="R22:R23"/>
    <mergeCell ref="S22:S23"/>
    <mergeCell ref="T22:T27"/>
    <mergeCell ref="P24:P27"/>
    <mergeCell ref="Q24:Q27"/>
    <mergeCell ref="R24:R27"/>
    <mergeCell ref="S24:S27"/>
    <mergeCell ref="AG22:AG23"/>
    <mergeCell ref="AH22:AH27"/>
    <mergeCell ref="AI22:AI27"/>
    <mergeCell ref="AJ22:AJ27"/>
    <mergeCell ref="F24:F27"/>
    <mergeCell ref="G24:G25"/>
    <mergeCell ref="H24:H27"/>
    <mergeCell ref="I24:I27"/>
    <mergeCell ref="N24:N27"/>
    <mergeCell ref="O24:O27"/>
    <mergeCell ref="AA22:AA25"/>
    <mergeCell ref="AB22:AB25"/>
    <mergeCell ref="AC22:AC25"/>
    <mergeCell ref="AD22:AD25"/>
    <mergeCell ref="AE22:AE25"/>
    <mergeCell ref="AF22:AF23"/>
    <mergeCell ref="AF24:AF25"/>
    <mergeCell ref="U22:U25"/>
    <mergeCell ref="V22:V25"/>
    <mergeCell ref="W22:W25"/>
    <mergeCell ref="X22:X25"/>
    <mergeCell ref="Y22:Y25"/>
    <mergeCell ref="Z22:Z25"/>
    <mergeCell ref="O22:O23"/>
    <mergeCell ref="AG24:AG25"/>
    <mergeCell ref="G26:G27"/>
    <mergeCell ref="U26:U27"/>
    <mergeCell ref="V26:V27"/>
    <mergeCell ref="W26:W27"/>
    <mergeCell ref="X26:X27"/>
    <mergeCell ref="Y26:Y27"/>
    <mergeCell ref="Z26:Z27"/>
    <mergeCell ref="AA26:AA27"/>
    <mergeCell ref="AB26:AB27"/>
    <mergeCell ref="O28:O31"/>
    <mergeCell ref="P28:P31"/>
    <mergeCell ref="AC26:AC27"/>
    <mergeCell ref="AD26:AD27"/>
    <mergeCell ref="AE26:AE27"/>
    <mergeCell ref="AF26:AF27"/>
    <mergeCell ref="AG26:AG27"/>
    <mergeCell ref="B28:B35"/>
    <mergeCell ref="C28:C35"/>
    <mergeCell ref="D28:D35"/>
    <mergeCell ref="E28:E35"/>
    <mergeCell ref="F28:F31"/>
    <mergeCell ref="AA28:AA31"/>
    <mergeCell ref="AB28:AB31"/>
    <mergeCell ref="Q28:Q31"/>
    <mergeCell ref="R28:R31"/>
    <mergeCell ref="S28:S31"/>
    <mergeCell ref="T28:T35"/>
    <mergeCell ref="U28:U31"/>
    <mergeCell ref="V28:V31"/>
    <mergeCell ref="V32:V35"/>
    <mergeCell ref="AI28:AI35"/>
    <mergeCell ref="AJ28:AJ35"/>
    <mergeCell ref="F32:F35"/>
    <mergeCell ref="N32:N35"/>
    <mergeCell ref="O32:O35"/>
    <mergeCell ref="P32:P35"/>
    <mergeCell ref="Q32:Q35"/>
    <mergeCell ref="R32:R35"/>
    <mergeCell ref="S32:S35"/>
    <mergeCell ref="U32:U35"/>
    <mergeCell ref="AC28:AC31"/>
    <mergeCell ref="AD28:AD31"/>
    <mergeCell ref="AE28:AE31"/>
    <mergeCell ref="AF28:AF31"/>
    <mergeCell ref="AG28:AG31"/>
    <mergeCell ref="AH28:AH35"/>
    <mergeCell ref="AC32:AC35"/>
    <mergeCell ref="AD32:AD35"/>
    <mergeCell ref="AE32:AE35"/>
    <mergeCell ref="AF32:AF35"/>
    <mergeCell ref="W28:W31"/>
    <mergeCell ref="X28:X31"/>
    <mergeCell ref="Y28:Y31"/>
    <mergeCell ref="Z28:Z31"/>
    <mergeCell ref="Q36:Q39"/>
    <mergeCell ref="R36:R39"/>
    <mergeCell ref="S36:S39"/>
    <mergeCell ref="T36:T39"/>
    <mergeCell ref="AG32:AG35"/>
    <mergeCell ref="B36:B39"/>
    <mergeCell ref="C36:C39"/>
    <mergeCell ref="D36:D39"/>
    <mergeCell ref="E36:E39"/>
    <mergeCell ref="F36:F39"/>
    <mergeCell ref="G36:G39"/>
    <mergeCell ref="H36:H39"/>
    <mergeCell ref="I36:I39"/>
    <mergeCell ref="N36:N39"/>
    <mergeCell ref="W32:W35"/>
    <mergeCell ref="X32:X35"/>
    <mergeCell ref="Y32:Y35"/>
    <mergeCell ref="Z32:Z35"/>
    <mergeCell ref="AA32:AA35"/>
    <mergeCell ref="AB32:AB35"/>
    <mergeCell ref="G28:G35"/>
    <mergeCell ref="H28:H35"/>
    <mergeCell ref="I28:I35"/>
    <mergeCell ref="N28:N31"/>
    <mergeCell ref="AG36:AG39"/>
    <mergeCell ref="AH36:AH39"/>
    <mergeCell ref="AI36:AI39"/>
    <mergeCell ref="AJ36:AJ39"/>
    <mergeCell ref="B40:B47"/>
    <mergeCell ref="C40:C47"/>
    <mergeCell ref="D40:D47"/>
    <mergeCell ref="E40:E47"/>
    <mergeCell ref="F40:F43"/>
    <mergeCell ref="G40:G47"/>
    <mergeCell ref="AA36:AA39"/>
    <mergeCell ref="AB36:AB39"/>
    <mergeCell ref="AC36:AC39"/>
    <mergeCell ref="AD36:AD39"/>
    <mergeCell ref="AE36:AE39"/>
    <mergeCell ref="AF36:AF39"/>
    <mergeCell ref="U36:U39"/>
    <mergeCell ref="V36:V39"/>
    <mergeCell ref="W36:W39"/>
    <mergeCell ref="X36:X39"/>
    <mergeCell ref="Y36:Y39"/>
    <mergeCell ref="Z36:Z39"/>
    <mergeCell ref="O36:O39"/>
    <mergeCell ref="P36:P39"/>
    <mergeCell ref="AB40:AB43"/>
    <mergeCell ref="AC40:AC43"/>
    <mergeCell ref="R40:R43"/>
    <mergeCell ref="S40:S43"/>
    <mergeCell ref="T40:T47"/>
    <mergeCell ref="U40:U43"/>
    <mergeCell ref="V40:V43"/>
    <mergeCell ref="W40:W43"/>
    <mergeCell ref="W44:W47"/>
    <mergeCell ref="Y44:Y47"/>
    <mergeCell ref="Z44:Z47"/>
    <mergeCell ref="AA44:AA47"/>
    <mergeCell ref="AB44:AB47"/>
    <mergeCell ref="AC44:AC47"/>
    <mergeCell ref="AJ40:AJ47"/>
    <mergeCell ref="F44:F47"/>
    <mergeCell ref="N44:N47"/>
    <mergeCell ref="O44:O47"/>
    <mergeCell ref="P44:P47"/>
    <mergeCell ref="Q44:Q47"/>
    <mergeCell ref="R44:R47"/>
    <mergeCell ref="S44:S47"/>
    <mergeCell ref="U44:U47"/>
    <mergeCell ref="V44:V47"/>
    <mergeCell ref="AD40:AD43"/>
    <mergeCell ref="AE40:AE43"/>
    <mergeCell ref="AF40:AF43"/>
    <mergeCell ref="AG40:AG43"/>
    <mergeCell ref="AH40:AH47"/>
    <mergeCell ref="AI40:AI47"/>
    <mergeCell ref="AD44:AD47"/>
    <mergeCell ref="AE44:AE47"/>
    <mergeCell ref="AF44:AF47"/>
    <mergeCell ref="AG44:AG47"/>
    <mergeCell ref="X40:X43"/>
    <mergeCell ref="Y40:Y43"/>
    <mergeCell ref="Z40:Z43"/>
    <mergeCell ref="AA40:AA43"/>
    <mergeCell ref="P48:P51"/>
    <mergeCell ref="Q48:Q51"/>
    <mergeCell ref="B48:B51"/>
    <mergeCell ref="C48:C51"/>
    <mergeCell ref="D48:D51"/>
    <mergeCell ref="E48:E51"/>
    <mergeCell ref="F48:F51"/>
    <mergeCell ref="G48:G51"/>
    <mergeCell ref="X44:X47"/>
    <mergeCell ref="H40:H47"/>
    <mergeCell ref="I40:I47"/>
    <mergeCell ref="N40:N43"/>
    <mergeCell ref="O40:O43"/>
    <mergeCell ref="P40:P43"/>
    <mergeCell ref="Q40:Q43"/>
    <mergeCell ref="AJ48:AJ51"/>
    <mergeCell ref="B59:AJ59"/>
    <mergeCell ref="AD48:AD51"/>
    <mergeCell ref="AE48:AE51"/>
    <mergeCell ref="AF48:AF51"/>
    <mergeCell ref="AG48:AG51"/>
    <mergeCell ref="AH48:AH51"/>
    <mergeCell ref="AI48:AI51"/>
    <mergeCell ref="X48:X51"/>
    <mergeCell ref="Y48:Y51"/>
    <mergeCell ref="Z48:Z51"/>
    <mergeCell ref="AA48:AA51"/>
    <mergeCell ref="AB48:AB51"/>
    <mergeCell ref="AC48:AC51"/>
    <mergeCell ref="R48:R51"/>
    <mergeCell ref="S48:S51"/>
    <mergeCell ref="T48:T51"/>
    <mergeCell ref="U48:U51"/>
    <mergeCell ref="V48:V51"/>
    <mergeCell ref="W48:W51"/>
    <mergeCell ref="H48:H51"/>
    <mergeCell ref="I48:I51"/>
    <mergeCell ref="N48:N51"/>
    <mergeCell ref="O48:O51"/>
  </mergeCells>
  <dataValidations count="1">
    <dataValidation type="list" allowBlank="1" showInputMessage="1" showErrorMessage="1" sqref="P52:S52" xr:uid="{D5F3F0BA-E8BD-46E9-92BC-3A77480E5295}">
      <formula1>#REF!</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4.5" x14ac:dyDescent="0.35"/>
  <cols>
    <col min="1" max="1" width="5" customWidth="1"/>
    <col min="2" max="2" width="21" customWidth="1"/>
    <col min="3" max="3" width="17.54296875" customWidth="1"/>
    <col min="4" max="5" width="13.54296875" customWidth="1"/>
    <col min="6" max="6" width="18.453125" customWidth="1"/>
    <col min="7" max="7" width="50.453125" customWidth="1"/>
    <col min="8" max="8" width="14.54296875" customWidth="1"/>
    <col min="9" max="9" width="13.54296875" customWidth="1"/>
    <col min="10" max="10" width="12.54296875" customWidth="1"/>
    <col min="11" max="14" width="10.54296875" customWidth="1"/>
    <col min="15" max="16" width="15.54296875" customWidth="1"/>
    <col min="17" max="17" width="18.54296875" customWidth="1"/>
    <col min="18" max="18" width="15.54296875" customWidth="1"/>
    <col min="19" max="21" width="14" customWidth="1"/>
    <col min="22" max="22" width="10" customWidth="1"/>
    <col min="23" max="23" width="11.453125" customWidth="1"/>
    <col min="24" max="24" width="10" customWidth="1"/>
    <col min="25" max="25" width="11.54296875" customWidth="1"/>
    <col min="26" max="27" width="12.453125" customWidth="1"/>
    <col min="28" max="29" width="11.453125" customWidth="1"/>
    <col min="30" max="30" width="12.453125" customWidth="1"/>
    <col min="31" max="33" width="11.453125" customWidth="1"/>
    <col min="34" max="34" width="24.453125" customWidth="1"/>
    <col min="35" max="35" width="19.453125" customWidth="1"/>
    <col min="36" max="36" width="10.453125" customWidth="1"/>
  </cols>
  <sheetData>
    <row r="1" spans="1:36" x14ac:dyDescent="0.35">
      <c r="A1" s="1"/>
      <c r="B1" s="319" t="s">
        <v>40</v>
      </c>
      <c r="C1" s="319"/>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319"/>
      <c r="AJ1" s="1"/>
    </row>
    <row r="2" spans="1:36"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35">
      <c r="A3" s="1"/>
      <c r="B3" s="311" t="s">
        <v>0</v>
      </c>
      <c r="C3" s="311" t="s">
        <v>1</v>
      </c>
      <c r="D3" s="311" t="s">
        <v>28</v>
      </c>
      <c r="E3" s="311" t="s">
        <v>29</v>
      </c>
      <c r="F3" s="311" t="s">
        <v>30</v>
      </c>
      <c r="G3" s="311" t="s">
        <v>3</v>
      </c>
      <c r="H3" s="311" t="s">
        <v>4</v>
      </c>
      <c r="I3" s="311" t="s">
        <v>5</v>
      </c>
      <c r="J3" s="312" t="s">
        <v>6</v>
      </c>
      <c r="K3" s="312"/>
      <c r="L3" s="312"/>
      <c r="M3" s="312"/>
      <c r="N3" s="309" t="s">
        <v>47</v>
      </c>
      <c r="O3" s="311" t="s">
        <v>31</v>
      </c>
      <c r="P3" s="318" t="s">
        <v>42</v>
      </c>
      <c r="Q3" s="318" t="s">
        <v>32</v>
      </c>
      <c r="R3" s="318" t="s">
        <v>37</v>
      </c>
      <c r="S3" s="318" t="s">
        <v>33</v>
      </c>
      <c r="T3" s="311" t="s">
        <v>55</v>
      </c>
      <c r="U3" s="311" t="s">
        <v>57</v>
      </c>
      <c r="V3" s="312" t="s">
        <v>59</v>
      </c>
      <c r="W3" s="312"/>
      <c r="X3" s="312"/>
      <c r="Y3" s="312"/>
      <c r="Z3" s="312"/>
      <c r="AA3" s="312"/>
      <c r="AB3" s="311" t="s">
        <v>69</v>
      </c>
      <c r="AC3" s="313" t="s">
        <v>75</v>
      </c>
      <c r="AD3" s="315" t="s">
        <v>77</v>
      </c>
      <c r="AE3" s="316"/>
      <c r="AF3" s="317"/>
      <c r="AG3" s="309" t="s">
        <v>27</v>
      </c>
      <c r="AH3" s="309" t="s">
        <v>36</v>
      </c>
      <c r="AI3" s="311" t="s">
        <v>34</v>
      </c>
      <c r="AJ3" s="309" t="s">
        <v>35</v>
      </c>
    </row>
    <row r="4" spans="1:36" ht="130" x14ac:dyDescent="0.35">
      <c r="A4" s="1"/>
      <c r="B4" s="311"/>
      <c r="C4" s="311"/>
      <c r="D4" s="311"/>
      <c r="E4" s="311"/>
      <c r="F4" s="311"/>
      <c r="G4" s="311"/>
      <c r="H4" s="311"/>
      <c r="I4" s="311"/>
      <c r="J4" s="3" t="s">
        <v>7</v>
      </c>
      <c r="K4" s="3" t="s">
        <v>8</v>
      </c>
      <c r="L4" s="3" t="s">
        <v>9</v>
      </c>
      <c r="M4" s="11" t="s">
        <v>10</v>
      </c>
      <c r="N4" s="310"/>
      <c r="O4" s="311"/>
      <c r="P4" s="318"/>
      <c r="Q4" s="318"/>
      <c r="R4" s="318"/>
      <c r="S4" s="318"/>
      <c r="T4" s="311"/>
      <c r="U4" s="311"/>
      <c r="V4" s="3" t="s">
        <v>61</v>
      </c>
      <c r="W4" s="3" t="s">
        <v>62</v>
      </c>
      <c r="X4" s="3" t="s">
        <v>15</v>
      </c>
      <c r="Y4" s="3" t="s">
        <v>63</v>
      </c>
      <c r="Z4" s="3" t="s">
        <v>60</v>
      </c>
      <c r="AA4" s="3" t="s">
        <v>25</v>
      </c>
      <c r="AB4" s="311"/>
      <c r="AC4" s="314"/>
      <c r="AD4" s="3" t="s">
        <v>16</v>
      </c>
      <c r="AE4" s="3" t="s">
        <v>17</v>
      </c>
      <c r="AF4" s="3" t="s">
        <v>26</v>
      </c>
      <c r="AG4" s="310"/>
      <c r="AH4" s="310"/>
      <c r="AI4" s="311"/>
      <c r="AJ4" s="310"/>
    </row>
    <row r="5" spans="1:36" x14ac:dyDescent="0.3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33.5" x14ac:dyDescent="0.3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3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3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3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3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3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3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3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35">
      <c r="A14" s="1"/>
      <c r="B14" s="464" t="s">
        <v>24</v>
      </c>
      <c r="C14" s="464"/>
      <c r="D14" s="464"/>
      <c r="E14" s="464"/>
      <c r="F14" s="464"/>
      <c r="G14" s="464"/>
      <c r="H14" s="464"/>
      <c r="I14" s="464"/>
      <c r="J14" s="464"/>
      <c r="K14" s="464"/>
      <c r="L14" s="464"/>
      <c r="M14" s="464"/>
      <c r="N14" s="464"/>
      <c r="O14" s="464"/>
      <c r="P14" s="464"/>
      <c r="Q14" s="464"/>
      <c r="R14" s="464"/>
      <c r="S14" s="464"/>
      <c r="T14" s="464"/>
      <c r="U14" s="464"/>
      <c r="V14" s="464"/>
      <c r="W14" s="464"/>
      <c r="X14" s="464"/>
      <c r="Y14" s="464"/>
      <c r="Z14" s="464"/>
      <c r="AA14" s="464"/>
      <c r="AB14" s="464"/>
      <c r="AC14" s="464"/>
      <c r="AD14" s="464"/>
      <c r="AE14" s="464"/>
      <c r="AF14" s="464"/>
      <c r="AG14" s="464"/>
      <c r="AH14" s="464"/>
      <c r="AI14" s="464"/>
      <c r="AJ14" s="464"/>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2025-03-10T09:37:08Z</dcterms:modified>
</cp:coreProperties>
</file>