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https://esfa.sharepoint.com/Agentura/Kokybes vadybos sistema/Agentūros projektai/PVS I/07-021-J-0001/Bendra informacija/metodika/Patvirtinti dokumentai/paraiškos priedų formos/"/>
    </mc:Choice>
  </mc:AlternateContent>
  <xr:revisionPtr revIDLastSave="830" documentId="8_{D94DE4D9-533A-402A-B53D-6B1357D6F97E}" xr6:coauthVersionLast="47" xr6:coauthVersionMax="47" xr10:uidLastSave="{05B1EB69-F3ED-42F3-B3D8-49DF099ABBD4}"/>
  <bookViews>
    <workbookView minimized="1" xWindow="35760" yWindow="2250" windowWidth="17280" windowHeight="9960" activeTab="1" xr2:uid="{00000000-000D-0000-FFFF-FFFF00000000}"/>
  </bookViews>
  <sheets>
    <sheet name="1_Bendrieji_duomenys" sheetId="1" r:id="rId1"/>
    <sheet name="2_Darbuotojai" sheetId="2" r:id="rId2"/>
    <sheet name="3_Suvestinė" sheetId="3" r:id="rId3"/>
    <sheet name="5_Sąrašai" sheetId="5" state="hidden"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1" i="3" l="1"/>
  <c r="Q6" i="2"/>
  <c r="Q7" i="2"/>
  <c r="Q8" i="2"/>
  <c r="Q9" i="2"/>
  <c r="Q10" i="2"/>
  <c r="Q11" i="2"/>
  <c r="Q12" i="2"/>
  <c r="Q13" i="2"/>
  <c r="Q14" i="2"/>
  <c r="Q15" i="2"/>
  <c r="Q16" i="2"/>
  <c r="Q17" i="2"/>
  <c r="Q18" i="2"/>
  <c r="Q19" i="2"/>
  <c r="Q20" i="2"/>
  <c r="Q21" i="2"/>
  <c r="Q22" i="2"/>
  <c r="Q23" i="2"/>
  <c r="Q24" i="2"/>
  <c r="Q25" i="2"/>
  <c r="Q26" i="2"/>
  <c r="Q27" i="2"/>
  <c r="Q28" i="2"/>
  <c r="Q29" i="2"/>
  <c r="Q30" i="2"/>
  <c r="Q31" i="2"/>
  <c r="Q32" i="2"/>
  <c r="Q33" i="2"/>
  <c r="Q34" i="2"/>
  <c r="Q35" i="2"/>
  <c r="Q36" i="2"/>
  <c r="Q37" i="2"/>
  <c r="Q38" i="2"/>
  <c r="Q39" i="2"/>
  <c r="Q40" i="2"/>
  <c r="Q41" i="2"/>
  <c r="Q42" i="2"/>
  <c r="Q43" i="2"/>
  <c r="Q44" i="2"/>
  <c r="Q45" i="2"/>
  <c r="Q46" i="2"/>
  <c r="Q47" i="2"/>
  <c r="Q48" i="2"/>
  <c r="Q49" i="2"/>
  <c r="Q50" i="2"/>
  <c r="Q51" i="2"/>
  <c r="Q52" i="2"/>
  <c r="Q53" i="2"/>
  <c r="Q54" i="2"/>
  <c r="Q55" i="2"/>
  <c r="Q56" i="2"/>
  <c r="Q5" i="2"/>
  <c r="D8" i="3"/>
  <c r="D7" i="3"/>
  <c r="F10" i="1"/>
  <c r="C12" i="1" s="1"/>
  <c r="D13" i="3"/>
  <c r="C11" i="3"/>
  <c r="D10" i="3"/>
  <c r="D6" i="3"/>
  <c r="D5" i="3"/>
  <c r="D4" i="3"/>
  <c r="C4" i="3"/>
  <c r="O56" i="2"/>
  <c r="L56" i="2"/>
  <c r="M56" i="2" s="1"/>
  <c r="N56" i="2" s="1"/>
  <c r="O55" i="2"/>
  <c r="L55" i="2"/>
  <c r="M55" i="2" s="1"/>
  <c r="N55" i="2" s="1"/>
  <c r="P55" i="2" s="1"/>
  <c r="O54" i="2"/>
  <c r="L54" i="2"/>
  <c r="M54" i="2" s="1"/>
  <c r="N54" i="2" s="1"/>
  <c r="O53" i="2"/>
  <c r="L53" i="2"/>
  <c r="M53" i="2" s="1"/>
  <c r="N53" i="2" s="1"/>
  <c r="O52" i="2"/>
  <c r="L52" i="2"/>
  <c r="M52" i="2" s="1"/>
  <c r="N52" i="2" s="1"/>
  <c r="O51" i="2"/>
  <c r="L51" i="2"/>
  <c r="M51" i="2" s="1"/>
  <c r="N51" i="2" s="1"/>
  <c r="O50" i="2"/>
  <c r="L50" i="2"/>
  <c r="M50" i="2" s="1"/>
  <c r="N50" i="2" s="1"/>
  <c r="O49" i="2"/>
  <c r="L49" i="2"/>
  <c r="M49" i="2" s="1"/>
  <c r="N49" i="2" s="1"/>
  <c r="O48" i="2"/>
  <c r="L48" i="2"/>
  <c r="M48" i="2" s="1"/>
  <c r="N48" i="2" s="1"/>
  <c r="O47" i="2"/>
  <c r="L47" i="2"/>
  <c r="M47" i="2" s="1"/>
  <c r="N47" i="2" s="1"/>
  <c r="P47" i="2" s="1"/>
  <c r="O46" i="2"/>
  <c r="L46" i="2"/>
  <c r="M46" i="2" s="1"/>
  <c r="N46" i="2" s="1"/>
  <c r="O45" i="2"/>
  <c r="L45" i="2"/>
  <c r="M45" i="2" s="1"/>
  <c r="N45" i="2" s="1"/>
  <c r="O44" i="2"/>
  <c r="L44" i="2"/>
  <c r="M44" i="2" s="1"/>
  <c r="N44" i="2" s="1"/>
  <c r="O43" i="2"/>
  <c r="L43" i="2"/>
  <c r="M43" i="2" s="1"/>
  <c r="N43" i="2" s="1"/>
  <c r="O42" i="2"/>
  <c r="L42" i="2"/>
  <c r="M42" i="2" s="1"/>
  <c r="N42" i="2" s="1"/>
  <c r="O41" i="2"/>
  <c r="L41" i="2"/>
  <c r="M41" i="2" s="1"/>
  <c r="N41" i="2" s="1"/>
  <c r="O40" i="2"/>
  <c r="L40" i="2"/>
  <c r="M40" i="2" s="1"/>
  <c r="N40" i="2" s="1"/>
  <c r="O39" i="2"/>
  <c r="L39" i="2"/>
  <c r="M39" i="2" s="1"/>
  <c r="N39" i="2" s="1"/>
  <c r="O38" i="2"/>
  <c r="L38" i="2"/>
  <c r="M38" i="2" s="1"/>
  <c r="N38" i="2" s="1"/>
  <c r="O37" i="2"/>
  <c r="L37" i="2"/>
  <c r="M37" i="2" s="1"/>
  <c r="N37" i="2" s="1"/>
  <c r="O36" i="2"/>
  <c r="L36" i="2"/>
  <c r="M36" i="2" s="1"/>
  <c r="N36" i="2" s="1"/>
  <c r="O35" i="2"/>
  <c r="L35" i="2"/>
  <c r="M35" i="2" s="1"/>
  <c r="N35" i="2" s="1"/>
  <c r="P35" i="2" s="1"/>
  <c r="O34" i="2"/>
  <c r="L34" i="2"/>
  <c r="M34" i="2" s="1"/>
  <c r="N34" i="2" s="1"/>
  <c r="O33" i="2"/>
  <c r="L33" i="2"/>
  <c r="M33" i="2" s="1"/>
  <c r="N33" i="2" s="1"/>
  <c r="O32" i="2"/>
  <c r="L32" i="2"/>
  <c r="M32" i="2" s="1"/>
  <c r="N32" i="2" s="1"/>
  <c r="O31" i="2"/>
  <c r="L31" i="2"/>
  <c r="M31" i="2" s="1"/>
  <c r="N31" i="2" s="1"/>
  <c r="P31" i="2" s="1"/>
  <c r="O30" i="2"/>
  <c r="L30" i="2"/>
  <c r="M30" i="2" s="1"/>
  <c r="N30" i="2" s="1"/>
  <c r="O29" i="2"/>
  <c r="L29" i="2"/>
  <c r="M29" i="2" s="1"/>
  <c r="N29" i="2" s="1"/>
  <c r="O28" i="2"/>
  <c r="L28" i="2"/>
  <c r="M28" i="2" s="1"/>
  <c r="N28" i="2" s="1"/>
  <c r="O27" i="2"/>
  <c r="L27" i="2"/>
  <c r="M27" i="2" s="1"/>
  <c r="N27" i="2" s="1"/>
  <c r="O26" i="2"/>
  <c r="L26" i="2"/>
  <c r="M26" i="2" s="1"/>
  <c r="N26" i="2" s="1"/>
  <c r="O25" i="2"/>
  <c r="L25" i="2"/>
  <c r="M25" i="2" s="1"/>
  <c r="N25" i="2" s="1"/>
  <c r="O24" i="2"/>
  <c r="L24" i="2"/>
  <c r="M24" i="2" s="1"/>
  <c r="N24" i="2" s="1"/>
  <c r="O23" i="2"/>
  <c r="L23" i="2"/>
  <c r="M23" i="2" s="1"/>
  <c r="N23" i="2" s="1"/>
  <c r="O22" i="2"/>
  <c r="L22" i="2"/>
  <c r="M22" i="2" s="1"/>
  <c r="N22" i="2" s="1"/>
  <c r="O21" i="2"/>
  <c r="L21" i="2"/>
  <c r="M21" i="2" s="1"/>
  <c r="N21" i="2" s="1"/>
  <c r="O20" i="2"/>
  <c r="L20" i="2"/>
  <c r="M20" i="2" s="1"/>
  <c r="N20" i="2" s="1"/>
  <c r="O19" i="2"/>
  <c r="L19" i="2"/>
  <c r="M19" i="2" s="1"/>
  <c r="N19" i="2" s="1"/>
  <c r="P19" i="2" s="1"/>
  <c r="O18" i="2"/>
  <c r="L18" i="2"/>
  <c r="M18" i="2" s="1"/>
  <c r="N18" i="2" s="1"/>
  <c r="O17" i="2"/>
  <c r="L17" i="2"/>
  <c r="M17" i="2" s="1"/>
  <c r="N17" i="2" s="1"/>
  <c r="O16" i="2"/>
  <c r="L16" i="2"/>
  <c r="M16" i="2" s="1"/>
  <c r="N16" i="2" s="1"/>
  <c r="O15" i="2"/>
  <c r="L15" i="2"/>
  <c r="M15" i="2" s="1"/>
  <c r="N15" i="2" s="1"/>
  <c r="O14" i="2"/>
  <c r="L14" i="2"/>
  <c r="M14" i="2" s="1"/>
  <c r="N14" i="2" s="1"/>
  <c r="O13" i="2"/>
  <c r="L13" i="2"/>
  <c r="M13" i="2" s="1"/>
  <c r="N13" i="2" s="1"/>
  <c r="O12" i="2"/>
  <c r="L12" i="2"/>
  <c r="M12" i="2" s="1"/>
  <c r="N12" i="2" s="1"/>
  <c r="O11" i="2"/>
  <c r="L11" i="2"/>
  <c r="M11" i="2" s="1"/>
  <c r="N11" i="2" s="1"/>
  <c r="P11" i="2" s="1"/>
  <c r="O10" i="2"/>
  <c r="L10" i="2"/>
  <c r="M10" i="2" s="1"/>
  <c r="N10" i="2" s="1"/>
  <c r="O9" i="2"/>
  <c r="L9" i="2"/>
  <c r="M9" i="2" s="1"/>
  <c r="N9" i="2" s="1"/>
  <c r="O8" i="2"/>
  <c r="L8" i="2"/>
  <c r="M8" i="2" s="1"/>
  <c r="N8" i="2" s="1"/>
  <c r="O7" i="2"/>
  <c r="L7" i="2"/>
  <c r="M7" i="2" s="1"/>
  <c r="N7" i="2" s="1"/>
  <c r="O6" i="2"/>
  <c r="L6" i="2"/>
  <c r="M6" i="2" s="1"/>
  <c r="N6" i="2" s="1"/>
  <c r="P6" i="2" s="1"/>
  <c r="O5" i="2"/>
  <c r="L5" i="2"/>
  <c r="P15" i="2" l="1"/>
  <c r="P27" i="2"/>
  <c r="P39" i="2"/>
  <c r="P51" i="2"/>
  <c r="P10" i="2"/>
  <c r="P46" i="2"/>
  <c r="P23" i="2"/>
  <c r="P7" i="2"/>
  <c r="P13" i="2"/>
  <c r="P17" i="2"/>
  <c r="P25" i="2"/>
  <c r="P29" i="2"/>
  <c r="P33" i="2"/>
  <c r="P37" i="2"/>
  <c r="P41" i="2"/>
  <c r="P50" i="2"/>
  <c r="P48" i="2"/>
  <c r="P52" i="2"/>
  <c r="P56" i="2"/>
  <c r="P8" i="2"/>
  <c r="P12" i="2"/>
  <c r="P16" i="2"/>
  <c r="P24" i="2"/>
  <c r="P32" i="2"/>
  <c r="P36" i="2"/>
  <c r="P40" i="2"/>
  <c r="P44" i="2"/>
  <c r="P45" i="2"/>
  <c r="P14" i="2"/>
  <c r="P18" i="2"/>
  <c r="P22" i="2"/>
  <c r="P49" i="2"/>
  <c r="P53" i="2"/>
  <c r="P26" i="2"/>
  <c r="P30" i="2"/>
  <c r="P34" i="2"/>
  <c r="P38" i="2"/>
  <c r="P42" i="2"/>
  <c r="P20" i="2"/>
  <c r="P43" i="2"/>
  <c r="P9" i="2"/>
  <c r="P28" i="2"/>
  <c r="P54" i="2"/>
  <c r="P21" i="2"/>
  <c r="C6" i="3"/>
  <c r="C5" i="3"/>
  <c r="M5" i="2"/>
  <c r="C7" i="3" l="1"/>
  <c r="C8" i="3"/>
  <c r="N5" i="2"/>
  <c r="P5" i="2" s="1"/>
  <c r="C10" i="3" s="1"/>
  <c r="C12" i="3" s="1"/>
  <c r="D12" i="3" s="1"/>
  <c r="C13" i="3" l="1"/>
</calcChain>
</file>

<file path=xl/sharedStrings.xml><?xml version="1.0" encoding="utf-8"?>
<sst xmlns="http://schemas.openxmlformats.org/spreadsheetml/2006/main" count="86" uniqueCount="77">
  <si>
    <t>1.1.</t>
  </si>
  <si>
    <t>Pareiškėjo pavadinimas / vardas, pavardė</t>
  </si>
  <si>
    <t>1.2.</t>
  </si>
  <si>
    <t>1.3.</t>
  </si>
  <si>
    <t>Ar pareiškėjas turi socialinio verslo subjekto statusą?</t>
  </si>
  <si>
    <t>2.1.</t>
  </si>
  <si>
    <t>Pažymoje patvirtinta išduota ir faktiškai panaudota VSF3 paskolos lėšų suma, Eur</t>
  </si>
  <si>
    <t>2.4.</t>
  </si>
  <si>
    <t>2.2.</t>
  </si>
  <si>
    <t>2.5.</t>
  </si>
  <si>
    <t>2.3.</t>
  </si>
  <si>
    <t>2.6.</t>
  </si>
  <si>
    <t>Maksimali JP projekto išlaidų tinkamumo finansuoti trukmė, mėn.</t>
  </si>
  <si>
    <t>FĮ kodas</t>
  </si>
  <si>
    <t>FĮ-38-02</t>
  </si>
  <si>
    <t>FĮ-38-03</t>
  </si>
  <si>
    <t>Eil. Nr.</t>
  </si>
  <si>
    <t>Darbuotojo vardas</t>
  </si>
  <si>
    <t>Darbuotojo pavardė</t>
  </si>
  <si>
    <t>Gimimo data</t>
  </si>
  <si>
    <t>Įsidarbinimo pas pareiškėją data</t>
  </si>
  <si>
    <t>Darbuotojas dirba pagal darbo sutartį? (Taip / Ne)</t>
  </si>
  <si>
    <t>Prioritetinė tikslinė grupė</t>
  </si>
  <si>
    <t>Planuojamas finansavimo laikotarpis, mėn. (1–18)</t>
  </si>
  <si>
    <t>Kompensuojamų mėnesinių darbo užmokesčių skaičius pagal FĮ-38-02</t>
  </si>
  <si>
    <t>Kompensuojamų mėnesinių darbo užmokesčių skaičius pagal FĮ-38-03</t>
  </si>
  <si>
    <t>Prioritetinės tikslinės grupės</t>
  </si>
  <si>
    <t>Taip/Ne</t>
  </si>
  <si>
    <t>FĮ dydis</t>
  </si>
  <si>
    <t>Nepriskiriamas prioritetinei tikslinei grupei</t>
  </si>
  <si>
    <t>Taip</t>
  </si>
  <si>
    <t>Asmenys, kurie per paskutinius 12 mėnesių iki įsidarbinimo pas JP projekto pareiškėją dienos ne mažiau kaip 6 mėnesius buvo registruoti Užimtumo tarnyboje ir turėjo bedarbio statusą</t>
  </si>
  <si>
    <t>Ne</t>
  </si>
  <si>
    <t>Asmenys su negalia</t>
  </si>
  <si>
    <t>Asmenys, kuriems suteiktas pabėgėlio statusas ar perkeliamojo asmens statusas, arba suteikta papildoma ar laikinoji apsauga</t>
  </si>
  <si>
    <t>55 metų amžiaus ir vyresni asmenys</t>
  </si>
  <si>
    <t>JP projektų pareiškėjų, turinčių socialinio verslo subjekto statusą, darbuotojai</t>
  </si>
  <si>
    <t>Mėnesinis DU ne mažesnis nei MMA? (Taip / Ne)</t>
  </si>
  <si>
    <t>Socialinio draudimo numeris</t>
  </si>
  <si>
    <t>Taikomas FĮ dydis, Eur</t>
  </si>
  <si>
    <t xml:space="preserve">Taikomas FĮ kodas </t>
  </si>
  <si>
    <t>Ar darbuotojas priskiriamas bent vienai prioritetinei tikslinei grupei?</t>
  </si>
  <si>
    <t>I. Pareiškėjo duomenys</t>
  </si>
  <si>
    <t>II. VSF3 paskolos ir finansavimo ribų duomenys</t>
  </si>
  <si>
    <t>III. Taikomi fiksuotieji vieneto įkainiai (FĮ)</t>
  </si>
  <si>
    <t>PLANUOJAMŲ IŠLAIDŲ DETALIZACIJA</t>
  </si>
  <si>
    <t>Komentarai, jei darbuotojas priklauso kelioms prioritetinėms grupėms</t>
  </si>
  <si>
    <t>Mėnesinių darbo užmokesčių skaičius</t>
  </si>
  <si>
    <t>Bendra išlaidų suma, Eur</t>
  </si>
  <si>
    <t>1.1.1.</t>
  </si>
  <si>
    <t>1.1.2.</t>
  </si>
  <si>
    <t>Darbuotojų, kurių duomenys pateikti, skaičius, iš jų:</t>
  </si>
  <si>
    <t>prioritetinėms tikslinėms grupėms priskirtų darbuotojų skaičius</t>
  </si>
  <si>
    <t>neprioritetinių tikslinių grupių darbuotojų skaičius</t>
  </si>
  <si>
    <t xml:space="preserve">I. Planuojamų rodiklių suvestinė </t>
  </si>
  <si>
    <t xml:space="preserve">II. Planuojamų išlaidų suvestinė </t>
  </si>
  <si>
    <t>Duomenų patikra</t>
  </si>
  <si>
    <t>3.1.</t>
  </si>
  <si>
    <t>3.2.</t>
  </si>
  <si>
    <r>
      <rPr>
        <b/>
        <sz val="10"/>
        <rFont val="Times New Roman"/>
        <family val="1"/>
        <charset val="186"/>
      </rPr>
      <t xml:space="preserve">Pastabos: 
</t>
    </r>
    <r>
      <rPr>
        <sz val="10"/>
        <rFont val="Times New Roman"/>
        <family val="1"/>
        <charset val="186"/>
      </rPr>
      <t>1.</t>
    </r>
    <r>
      <rPr>
        <b/>
        <sz val="10"/>
        <rFont val="Times New Roman"/>
        <family val="1"/>
        <charset val="186"/>
      </rPr>
      <t xml:space="preserve"> </t>
    </r>
    <r>
      <rPr>
        <sz val="10"/>
        <rFont val="Times New Roman"/>
        <family val="1"/>
        <charset val="186"/>
      </rPr>
      <t>Geltoni laukai pildomi pareiškėjo, žali laukai pildomi automatiškai ir jų keisti nereikia.
2. Eilutėje 2.3 automatiškai turi būti rodoma „Taip“. Jei rodoma „Ne, reikia tikslinti“, patikslinkite 2.1 ir (ar) 2.2 eilutėse nurodytas sumas.</t>
    </r>
  </si>
  <si>
    <t>I. Darbuotojų detalizacija</t>
  </si>
  <si>
    <t>Bendrieji duomenys</t>
  </si>
  <si>
    <t xml:space="preserve">Darbuotojai </t>
  </si>
  <si>
    <t>Suvestinė</t>
  </si>
  <si>
    <r>
      <rPr>
        <b/>
        <sz val="10"/>
        <rFont val="Times New Roman"/>
        <family val="1"/>
        <charset val="186"/>
      </rPr>
      <t>Pastabos:</t>
    </r>
    <r>
      <rPr>
        <i/>
        <sz val="10"/>
        <rFont val="Times New Roman"/>
        <family val="1"/>
        <charset val="186"/>
      </rPr>
      <t xml:space="preserve"> 
</t>
    </r>
    <r>
      <rPr>
        <sz val="10"/>
        <rFont val="Times New Roman"/>
        <family val="1"/>
        <charset val="186"/>
      </rPr>
      <t>1. Geltoni laukai pildomi pareiškėjo, žali laukai pildomi automatiškai ir jų keisti nereikia.
2. Datas galima įrašyti formatu YYYY-MM-DD. 
3. Jeigu darbuotojas nepriklauso prioritetinei tikslinei grupei, pasirinkite „Nepriskiriamas prioritetinei tikslinei grupei“.
4. Jei darbuotojas priklauso kelioms prioritetinėms tikslinėms grupėms, stulpelyje „Prioritetinė tikslinė grupė“ pasirinkite vieną grupę, o kitas galite nurodyti komentaruose.
5. Jeigu lapo „Bendrieji duomenys“ 1.3 lauke nurodyta, kad pareiškėjas turi socialinio verslo subjekto statusą, lape „Darbuotojai“ pasirinkite prioritetinę grupę „JP projektų pareiškėjų, turinčių socialinio verslo subjekto statusą, darbuotojai“.
6. Finansavimo laikotarpis kiekvienam darbuotojui nurodomas mėnesiais, nuo 1 iki 18 mėn.</t>
    </r>
    <r>
      <rPr>
        <i/>
        <sz val="10"/>
        <rFont val="Times New Roman"/>
        <family val="1"/>
        <charset val="186"/>
      </rPr>
      <t xml:space="preserve">
</t>
    </r>
    <r>
      <rPr>
        <sz val="10"/>
        <rFont val="Times New Roman"/>
        <family val="1"/>
        <charset val="186"/>
      </rPr>
      <t>7. Stulpelyje „Duomenų patikra“ nurodoma, kurį lauką reikia tikslinti. Jei šiame stulpelyje pastabų nėra, darbuotojo eilutėje klaidų nenustatyta.</t>
    </r>
  </si>
  <si>
    <t>Įmonėje dirbančio darbuotojo vieno mėnesio darbo užmokesčio FĮ, kai darbuotojas priklauso bent vienai prioritetinei tikslinei grupei</t>
  </si>
  <si>
    <t>Įmonėje dirbančio darbuotojo vieno mėnesio darbo užmokesčio FĮ, kai darbuotojas nepriklauso nei vienai prioritetinei tikslinei grupei</t>
  </si>
  <si>
    <r>
      <rPr>
        <b/>
        <sz val="10"/>
        <rFont val="Times New Roman"/>
        <family val="1"/>
        <charset val="186"/>
      </rPr>
      <t xml:space="preserve">Pastabos: 
</t>
    </r>
    <r>
      <rPr>
        <sz val="10"/>
        <rFont val="Times New Roman"/>
        <family val="1"/>
        <charset val="186"/>
      </rPr>
      <t>1. Visi laukai šiame lape pildomi automatiškai ir jų keisti nereikia.
2. Eilutėje 2.3 automatiškai turi būti rodoma „Taip“. Jei rodoma „Ne, reikia tikslinti“, patikslinkite lape „Bendrieji duomenys“ 2.2 eilutėje ir (ar) lape „Darbuotojai“ nurodytą informaciją.
3. Eilutėje 2.4 automatiškai turi būti rodoma „0“. Jei rodoma kitas skaičius, patikslinkite lape „Bendrieji duomenys“ 2.2 eilutėje ir (ar) lape „Darbuotojai“ nurodytą informaciją.</t>
    </r>
  </si>
  <si>
    <t>Didžiausia leistina išlaidų suma pagal PFSA, Eur</t>
  </si>
  <si>
    <t>Prašoma finansuoti išlaidų suma pagal paraišką, Eur</t>
  </si>
  <si>
    <t>Ar prašoma finansuoti išlaidų suma apskaičiuota teisingai?</t>
  </si>
  <si>
    <t>Didžiausia leistina išlaidų suma pagal VSF3 paskolą (ne daugiau 50 proc. paskolos), Eur</t>
  </si>
  <si>
    <t>Prašoma finansuoti išlaidų suma pagal paraišką lape „Bendrieji duomenys“, Eur</t>
  </si>
  <si>
    <t>Planuojama išlaidų suma pagal darbuotojų detalizaciją lape „Darbuotojai“, Eur</t>
  </si>
  <si>
    <t>Ar prašoma finansuoti išlaidų suma pagal paraišką sutampa su planuojama išlaidų suma pagal darbuotojų detalizaciją?</t>
  </si>
  <si>
    <t>Skirtumas tarp prašomos finansuoti pagal paraišką ir planuojamos pagal darbuotojų detalizaciją išlaidų sumos, Eur</t>
  </si>
  <si>
    <t>Juridinio asmens kodas / asmens kodas / draudėjo kodas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</si>
</sst>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16">
    <font>
      <sz val="11"/>
      <name val="Carlito"/>
    </font>
    <font>
      <b/>
      <sz val="11"/>
      <color rgb="FFFFFFFF"/>
      <name val="Carlito"/>
    </font>
    <font>
      <sz val="11"/>
      <name val="Carlito"/>
    </font>
    <font>
      <sz val="11"/>
      <name val="Times New Roman"/>
      <family val="1"/>
      <charset val="186"/>
    </font>
    <font>
      <sz val="10"/>
      <name val="Times New Roman"/>
      <family val="1"/>
      <charset val="186"/>
    </font>
    <font>
      <sz val="14"/>
      <name val="Times New Roman"/>
      <family val="1"/>
      <charset val="186"/>
    </font>
    <font>
      <b/>
      <sz val="11"/>
      <name val="Times New Roman"/>
      <family val="1"/>
      <charset val="186"/>
    </font>
    <font>
      <b/>
      <sz val="10"/>
      <name val="Times New Roman"/>
      <family val="1"/>
      <charset val="186"/>
    </font>
    <font>
      <sz val="10"/>
      <color rgb="FF0070C0"/>
      <name val="Times New Roman"/>
      <family val="1"/>
      <charset val="186"/>
    </font>
    <font>
      <b/>
      <sz val="14"/>
      <name val="Times New Roman"/>
      <family val="1"/>
      <charset val="186"/>
    </font>
    <font>
      <i/>
      <sz val="10"/>
      <name val="Times New Roman"/>
      <family val="1"/>
      <charset val="186"/>
    </font>
    <font>
      <sz val="10"/>
      <color rgb="FF000000"/>
      <name val="Times New Roman"/>
      <family val="1"/>
      <charset val="186"/>
    </font>
    <font>
      <i/>
      <sz val="10"/>
      <color rgb="FF0070C0"/>
      <name val="Times New Roman"/>
      <family val="1"/>
      <charset val="186"/>
    </font>
    <font>
      <b/>
      <i/>
      <sz val="10"/>
      <name val="Times New Roman"/>
      <family val="1"/>
      <charset val="186"/>
    </font>
    <font>
      <b/>
      <i/>
      <sz val="10"/>
      <color rgb="FFFF0000"/>
      <name val="Times New Roman"/>
      <family val="1"/>
      <charset val="186"/>
    </font>
    <font>
      <b/>
      <sz val="12"/>
      <name val="Times New Roman"/>
      <family val="1"/>
      <charset val="186"/>
    </font>
  </fonts>
  <fills count="8">
    <fill>
      <patternFill patternType="none"/>
    </fill>
    <fill>
      <patternFill patternType="gray125"/>
    </fill>
    <fill>
      <patternFill patternType="solid">
        <fgColor rgb="FF1F4E78"/>
      </patternFill>
    </fill>
    <fill>
      <patternFill patternType="solid">
        <fgColor rgb="FFFFF2CC"/>
      </patternFill>
    </fill>
    <fill>
      <patternFill patternType="solid">
        <fgColor rgb="FFE2F0D9"/>
      </patternFill>
    </fill>
    <fill>
      <patternFill patternType="solid">
        <fgColor rgb="FFFFF2CC"/>
      </patternFill>
    </fill>
    <fill>
      <patternFill patternType="solid">
        <fgColor theme="0"/>
        <bgColor indexed="64"/>
      </patternFill>
    </fill>
    <fill>
      <patternFill patternType="solid">
        <fgColor theme="0" tint="-0.14999847407452621"/>
        <bgColor indexed="64"/>
      </patternFill>
    </fill>
  </fills>
  <borders count="43">
    <border>
      <left/>
      <right/>
      <top/>
      <bottom/>
      <diagonal/>
    </border>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thin">
        <color indexed="64"/>
      </bottom>
      <diagonal/>
    </border>
  </borders>
  <cellStyleXfs count="2">
    <xf numFmtId="0" fontId="0" fillId="0" borderId="1"/>
    <xf numFmtId="0" fontId="2" fillId="0" borderId="1"/>
  </cellStyleXfs>
  <cellXfs count="113">
    <xf numFmtId="0" fontId="0" fillId="0" borderId="0" xfId="0" applyBorder="1"/>
    <xf numFmtId="0" fontId="0" fillId="0" borderId="0" xfId="1" applyFont="1" applyBorder="1" applyAlignment="1">
      <alignment wrapText="1"/>
    </xf>
    <xf numFmtId="0" fontId="0" fillId="0" borderId="0" xfId="1" applyFont="1" applyBorder="1" applyAlignment="1">
      <alignment vertical="top"/>
    </xf>
    <xf numFmtId="0" fontId="1" fillId="2" borderId="0" xfId="1" applyFont="1" applyFill="1" applyBorder="1" applyAlignment="1">
      <alignment vertical="top" wrapText="1"/>
    </xf>
    <xf numFmtId="0" fontId="3" fillId="0" borderId="0" xfId="1" applyFont="1" applyBorder="1" applyAlignment="1">
      <alignment vertical="top"/>
    </xf>
    <xf numFmtId="0" fontId="3" fillId="0" borderId="0" xfId="0" applyFont="1" applyBorder="1"/>
    <xf numFmtId="0" fontId="4" fillId="0" borderId="0" xfId="0" applyFont="1" applyBorder="1"/>
    <xf numFmtId="0" fontId="4" fillId="3" borderId="2" xfId="0" applyFont="1" applyFill="1" applyBorder="1" applyAlignment="1">
      <alignment wrapText="1"/>
    </xf>
    <xf numFmtId="0" fontId="7" fillId="0" borderId="2" xfId="0" applyFont="1" applyBorder="1" applyAlignment="1">
      <alignment wrapText="1"/>
    </xf>
    <xf numFmtId="0" fontId="7" fillId="6" borderId="2" xfId="0" applyFont="1" applyFill="1" applyBorder="1" applyAlignment="1">
      <alignment wrapText="1"/>
    </xf>
    <xf numFmtId="4" fontId="7" fillId="4" borderId="2" xfId="0" applyNumberFormat="1" applyFont="1" applyFill="1" applyBorder="1" applyAlignment="1">
      <alignment wrapText="1"/>
    </xf>
    <xf numFmtId="0" fontId="7" fillId="6" borderId="5" xfId="0" applyFont="1" applyFill="1" applyBorder="1" applyAlignment="1">
      <alignment wrapText="1"/>
    </xf>
    <xf numFmtId="4" fontId="7" fillId="6" borderId="2" xfId="0" applyNumberFormat="1" applyFont="1" applyFill="1" applyBorder="1" applyAlignment="1">
      <alignment wrapText="1"/>
    </xf>
    <xf numFmtId="0" fontId="7" fillId="4" borderId="2" xfId="0" applyFont="1" applyFill="1" applyBorder="1" applyAlignment="1">
      <alignment wrapText="1"/>
    </xf>
    <xf numFmtId="0" fontId="4" fillId="0" borderId="1" xfId="0" applyFont="1"/>
    <xf numFmtId="0" fontId="3" fillId="0" borderId="1" xfId="0" applyFont="1"/>
    <xf numFmtId="0" fontId="7" fillId="6" borderId="8" xfId="0" applyFont="1" applyFill="1" applyBorder="1" applyAlignment="1">
      <alignment wrapText="1"/>
    </xf>
    <xf numFmtId="0" fontId="7" fillId="0" borderId="10" xfId="0" applyFont="1" applyBorder="1" applyAlignment="1">
      <alignment wrapText="1"/>
    </xf>
    <xf numFmtId="0" fontId="4" fillId="4" borderId="12" xfId="0" applyFont="1" applyFill="1" applyBorder="1" applyAlignment="1">
      <alignment wrapText="1"/>
    </xf>
    <xf numFmtId="0" fontId="7" fillId="6" borderId="16" xfId="0" applyFont="1" applyFill="1" applyBorder="1" applyAlignment="1">
      <alignment wrapText="1"/>
    </xf>
    <xf numFmtId="0" fontId="7" fillId="6" borderId="17" xfId="0" applyFont="1" applyFill="1" applyBorder="1" applyAlignment="1">
      <alignment wrapText="1"/>
    </xf>
    <xf numFmtId="0" fontId="7" fillId="6" borderId="21" xfId="0" applyFont="1" applyFill="1" applyBorder="1" applyAlignment="1">
      <alignment wrapText="1"/>
    </xf>
    <xf numFmtId="0" fontId="7" fillId="6" borderId="22" xfId="0" applyFont="1" applyFill="1" applyBorder="1" applyAlignment="1">
      <alignment wrapText="1"/>
    </xf>
    <xf numFmtId="0" fontId="7" fillId="0" borderId="25" xfId="0" applyFont="1" applyBorder="1" applyAlignment="1">
      <alignment wrapText="1"/>
    </xf>
    <xf numFmtId="0" fontId="7" fillId="0" borderId="4" xfId="0" applyFont="1" applyBorder="1" applyAlignment="1">
      <alignment wrapText="1"/>
    </xf>
    <xf numFmtId="0" fontId="7" fillId="6" borderId="26" xfId="0" applyFont="1" applyFill="1" applyBorder="1" applyAlignment="1">
      <alignment wrapText="1"/>
    </xf>
    <xf numFmtId="0" fontId="7" fillId="6" borderId="3" xfId="0" applyFont="1" applyFill="1" applyBorder="1" applyAlignment="1">
      <alignment wrapText="1"/>
    </xf>
    <xf numFmtId="0" fontId="7" fillId="6" borderId="25" xfId="0" applyFont="1" applyFill="1" applyBorder="1" applyAlignment="1">
      <alignment horizontal="center" vertical="center" wrapText="1"/>
    </xf>
    <xf numFmtId="0" fontId="7" fillId="6" borderId="4" xfId="0" applyFont="1" applyFill="1" applyBorder="1" applyAlignment="1">
      <alignment horizontal="center" vertical="center" wrapText="1"/>
    </xf>
    <xf numFmtId="0" fontId="4" fillId="0" borderId="0" xfId="1" applyFont="1" applyBorder="1" applyAlignment="1">
      <alignment vertical="top"/>
    </xf>
    <xf numFmtId="164" fontId="11" fillId="3" borderId="2" xfId="0" applyNumberFormat="1" applyFont="1" applyFill="1" applyBorder="1" applyAlignment="1">
      <alignment wrapText="1"/>
    </xf>
    <xf numFmtId="49" fontId="4" fillId="3" borderId="2" xfId="0" applyNumberFormat="1" applyFont="1" applyFill="1" applyBorder="1" applyAlignment="1">
      <alignment wrapText="1"/>
    </xf>
    <xf numFmtId="0" fontId="4" fillId="3" borderId="14" xfId="0" applyFont="1" applyFill="1" applyBorder="1" applyAlignment="1">
      <alignment wrapText="1"/>
    </xf>
    <xf numFmtId="164" fontId="11" fillId="3" borderId="14" xfId="0" applyNumberFormat="1" applyFont="1" applyFill="1" applyBorder="1" applyAlignment="1">
      <alignment wrapText="1"/>
    </xf>
    <xf numFmtId="49" fontId="4" fillId="3" borderId="14" xfId="0" applyNumberFormat="1" applyFont="1" applyFill="1" applyBorder="1" applyAlignment="1">
      <alignment wrapText="1"/>
    </xf>
    <xf numFmtId="0" fontId="7" fillId="6" borderId="11" xfId="0" applyFont="1" applyFill="1" applyBorder="1" applyAlignment="1">
      <alignment horizontal="center" vertical="center" wrapText="1"/>
    </xf>
    <xf numFmtId="0" fontId="4" fillId="6" borderId="0" xfId="0" applyFont="1" applyFill="1" applyBorder="1" applyAlignment="1">
      <alignment vertical="center"/>
    </xf>
    <xf numFmtId="0" fontId="7" fillId="0" borderId="13" xfId="0" applyFont="1" applyBorder="1" applyAlignment="1">
      <alignment wrapText="1"/>
    </xf>
    <xf numFmtId="0" fontId="7" fillId="0" borderId="0" xfId="0" applyFont="1" applyBorder="1"/>
    <xf numFmtId="0" fontId="7" fillId="4" borderId="14" xfId="0" applyFont="1" applyFill="1" applyBorder="1" applyAlignment="1">
      <alignment wrapText="1"/>
    </xf>
    <xf numFmtId="4" fontId="7" fillId="4" borderId="14" xfId="0" applyNumberFormat="1" applyFont="1" applyFill="1" applyBorder="1" applyAlignment="1">
      <alignment wrapText="1"/>
    </xf>
    <xf numFmtId="0" fontId="4" fillId="0" borderId="0" xfId="1" applyFont="1" applyBorder="1" applyAlignment="1">
      <alignment wrapText="1"/>
    </xf>
    <xf numFmtId="0" fontId="4" fillId="0" borderId="1" xfId="1" applyFont="1" applyAlignment="1">
      <alignment wrapText="1"/>
    </xf>
    <xf numFmtId="0" fontId="7" fillId="0" borderId="3" xfId="0" applyFont="1" applyBorder="1" applyAlignment="1">
      <alignment wrapText="1"/>
    </xf>
    <xf numFmtId="0" fontId="7" fillId="0" borderId="14" xfId="0" applyFont="1" applyBorder="1" applyAlignment="1">
      <alignment wrapText="1"/>
    </xf>
    <xf numFmtId="0" fontId="7" fillId="0" borderId="25" xfId="0" applyFont="1" applyBorder="1"/>
    <xf numFmtId="0" fontId="7" fillId="0" borderId="10" xfId="0" applyFont="1" applyBorder="1"/>
    <xf numFmtId="0" fontId="7" fillId="0" borderId="26" xfId="0" applyFont="1" applyBorder="1"/>
    <xf numFmtId="0" fontId="7" fillId="0" borderId="13" xfId="0" applyFont="1" applyBorder="1"/>
    <xf numFmtId="0" fontId="13" fillId="0" borderId="10" xfId="0" applyFont="1" applyBorder="1"/>
    <xf numFmtId="0" fontId="13" fillId="0" borderId="2" xfId="0" applyFont="1" applyBorder="1" applyAlignment="1">
      <alignment wrapText="1"/>
    </xf>
    <xf numFmtId="0" fontId="10" fillId="0" borderId="11" xfId="0" applyFont="1" applyBorder="1" applyAlignment="1">
      <alignment wrapText="1"/>
    </xf>
    <xf numFmtId="0" fontId="10" fillId="0" borderId="12" xfId="0" applyFont="1" applyBorder="1" applyAlignment="1">
      <alignment wrapText="1"/>
    </xf>
    <xf numFmtId="0" fontId="10" fillId="0" borderId="27" xfId="0" applyFont="1" applyBorder="1" applyAlignment="1">
      <alignment wrapText="1"/>
    </xf>
    <xf numFmtId="0" fontId="10" fillId="6" borderId="12" xfId="0" applyFont="1" applyFill="1" applyBorder="1" applyAlignment="1">
      <alignment wrapText="1"/>
    </xf>
    <xf numFmtId="0" fontId="10" fillId="0" borderId="15" xfId="0" applyFont="1" applyBorder="1" applyAlignment="1">
      <alignment wrapText="1"/>
    </xf>
    <xf numFmtId="4" fontId="7" fillId="6" borderId="4" xfId="0" applyNumberFormat="1" applyFont="1" applyFill="1" applyBorder="1" applyAlignment="1">
      <alignment wrapText="1"/>
    </xf>
    <xf numFmtId="4" fontId="7" fillId="6" borderId="3" xfId="0" applyNumberFormat="1" applyFont="1" applyFill="1" applyBorder="1" applyAlignment="1">
      <alignment wrapText="1"/>
    </xf>
    <xf numFmtId="0" fontId="4" fillId="0" borderId="0" xfId="0" applyFont="1" applyBorder="1" applyAlignment="1">
      <alignment horizontal="left"/>
    </xf>
    <xf numFmtId="0" fontId="7" fillId="0" borderId="38" xfId="0" applyFont="1" applyBorder="1" applyAlignment="1">
      <alignment wrapText="1"/>
    </xf>
    <xf numFmtId="0" fontId="7" fillId="0" borderId="42" xfId="0" applyFont="1" applyBorder="1" applyAlignment="1">
      <alignment wrapText="1"/>
    </xf>
    <xf numFmtId="0" fontId="7" fillId="0" borderId="7" xfId="0" applyFont="1" applyBorder="1" applyAlignment="1">
      <alignment wrapText="1"/>
    </xf>
    <xf numFmtId="0" fontId="14" fillId="4" borderId="2" xfId="0" applyFont="1" applyFill="1" applyBorder="1" applyAlignment="1">
      <alignment horizontal="left" wrapText="1"/>
    </xf>
    <xf numFmtId="0" fontId="14" fillId="4" borderId="14" xfId="0" applyFont="1" applyFill="1" applyBorder="1" applyAlignment="1">
      <alignment horizontal="left" wrapText="1"/>
    </xf>
    <xf numFmtId="0" fontId="4" fillId="3" borderId="5" xfId="0" applyFont="1" applyFill="1" applyBorder="1" applyAlignment="1">
      <alignment wrapText="1"/>
    </xf>
    <xf numFmtId="0" fontId="4" fillId="5" borderId="22" xfId="0" applyFont="1" applyFill="1" applyBorder="1" applyAlignment="1">
      <alignment wrapText="1"/>
    </xf>
    <xf numFmtId="4" fontId="7" fillId="3" borderId="17" xfId="0" applyNumberFormat="1" applyFont="1" applyFill="1" applyBorder="1" applyAlignment="1">
      <alignment horizontal="left" wrapText="1"/>
    </xf>
    <xf numFmtId="4" fontId="7" fillId="3" borderId="5" xfId="0" applyNumberFormat="1" applyFont="1" applyFill="1" applyBorder="1" applyAlignment="1">
      <alignment horizontal="left" wrapText="1"/>
    </xf>
    <xf numFmtId="4" fontId="14" fillId="4" borderId="22" xfId="0" applyNumberFormat="1" applyFont="1" applyFill="1" applyBorder="1" applyAlignment="1">
      <alignment horizontal="left" wrapText="1"/>
    </xf>
    <xf numFmtId="0" fontId="4" fillId="3" borderId="17" xfId="0" applyFont="1" applyFill="1" applyBorder="1" applyAlignment="1">
      <alignment wrapText="1"/>
    </xf>
    <xf numFmtId="0" fontId="3" fillId="0" borderId="1" xfId="1" applyFont="1" applyAlignment="1">
      <alignment vertical="top"/>
    </xf>
    <xf numFmtId="4" fontId="7" fillId="4" borderId="11" xfId="0" applyNumberFormat="1" applyFont="1" applyFill="1" applyBorder="1" applyAlignment="1">
      <alignment wrapText="1"/>
    </xf>
    <xf numFmtId="4" fontId="7" fillId="4" borderId="12" xfId="0" applyNumberFormat="1" applyFont="1" applyFill="1" applyBorder="1" applyAlignment="1">
      <alignment wrapText="1"/>
    </xf>
    <xf numFmtId="0" fontId="7" fillId="4" borderId="27" xfId="0" applyFont="1" applyFill="1" applyBorder="1" applyAlignment="1">
      <alignment wrapText="1"/>
    </xf>
    <xf numFmtId="0" fontId="7" fillId="4" borderId="4" xfId="0" applyFont="1" applyFill="1" applyBorder="1" applyAlignment="1">
      <alignment horizontal="left" wrapText="1"/>
    </xf>
    <xf numFmtId="0" fontId="7" fillId="4" borderId="2" xfId="0" applyFont="1" applyFill="1" applyBorder="1" applyAlignment="1">
      <alignment horizontal="left" wrapText="1"/>
    </xf>
    <xf numFmtId="0" fontId="7" fillId="4" borderId="3" xfId="0" applyFont="1" applyFill="1" applyBorder="1" applyAlignment="1">
      <alignment horizontal="left" wrapText="1"/>
    </xf>
    <xf numFmtId="4" fontId="7" fillId="4" borderId="33" xfId="0" applyNumberFormat="1" applyFont="1" applyFill="1" applyBorder="1" applyAlignment="1">
      <alignment horizontal="left" wrapText="1"/>
    </xf>
    <xf numFmtId="4" fontId="7" fillId="4" borderId="28" xfId="0" applyNumberFormat="1" applyFont="1" applyFill="1" applyBorder="1" applyAlignment="1">
      <alignment horizontal="left" wrapText="1"/>
    </xf>
    <xf numFmtId="0" fontId="6" fillId="0" borderId="1" xfId="0" applyFont="1" applyAlignment="1">
      <alignment horizontal="right"/>
    </xf>
    <xf numFmtId="0" fontId="10" fillId="0" borderId="33" xfId="0" applyFont="1" applyBorder="1" applyAlignment="1">
      <alignment horizontal="left" wrapText="1"/>
    </xf>
    <xf numFmtId="0" fontId="10" fillId="0" borderId="34" xfId="0" applyFont="1" applyBorder="1" applyAlignment="1">
      <alignment horizontal="left" wrapText="1"/>
    </xf>
    <xf numFmtId="0" fontId="10" fillId="0" borderId="35" xfId="0" applyFont="1" applyBorder="1" applyAlignment="1">
      <alignment horizontal="left" wrapText="1"/>
    </xf>
    <xf numFmtId="0" fontId="7" fillId="6" borderId="33" xfId="0" applyFont="1" applyFill="1" applyBorder="1" applyAlignment="1">
      <alignment horizontal="center" wrapText="1"/>
    </xf>
    <xf numFmtId="0" fontId="7" fillId="6" borderId="34" xfId="0" applyFont="1" applyFill="1" applyBorder="1" applyAlignment="1">
      <alignment horizontal="center" wrapText="1"/>
    </xf>
    <xf numFmtId="0" fontId="7" fillId="6" borderId="35" xfId="0" applyFont="1" applyFill="1" applyBorder="1" applyAlignment="1">
      <alignment horizontal="center" wrapText="1"/>
    </xf>
    <xf numFmtId="0" fontId="4" fillId="6" borderId="5" xfId="0" applyFont="1" applyFill="1" applyBorder="1" applyAlignment="1">
      <alignment horizontal="center" wrapText="1"/>
    </xf>
    <xf numFmtId="0" fontId="4" fillId="6" borderId="6" xfId="0" applyFont="1" applyFill="1" applyBorder="1" applyAlignment="1">
      <alignment horizontal="center" wrapText="1"/>
    </xf>
    <xf numFmtId="0" fontId="4" fillId="6" borderId="9" xfId="0" applyFont="1" applyFill="1" applyBorder="1" applyAlignment="1">
      <alignment horizontal="center" wrapText="1"/>
    </xf>
    <xf numFmtId="0" fontId="4" fillId="6" borderId="22" xfId="0" applyFont="1" applyFill="1" applyBorder="1" applyAlignment="1">
      <alignment horizontal="center" wrapText="1"/>
    </xf>
    <xf numFmtId="0" fontId="4" fillId="6" borderId="23" xfId="0" applyFont="1" applyFill="1" applyBorder="1" applyAlignment="1">
      <alignment horizontal="center" wrapText="1"/>
    </xf>
    <xf numFmtId="0" fontId="4" fillId="6" borderId="24" xfId="0" applyFont="1" applyFill="1" applyBorder="1" applyAlignment="1">
      <alignment horizontal="center" wrapText="1"/>
    </xf>
    <xf numFmtId="0" fontId="9" fillId="6" borderId="1" xfId="0" applyFont="1" applyFill="1" applyAlignment="1">
      <alignment horizontal="center" vertical="center" wrapText="1"/>
    </xf>
    <xf numFmtId="0" fontId="5" fillId="6" borderId="1" xfId="0" applyFont="1" applyFill="1" applyAlignment="1">
      <alignment vertical="center" wrapText="1"/>
    </xf>
    <xf numFmtId="0" fontId="7" fillId="7" borderId="18" xfId="0" applyFont="1" applyFill="1" applyBorder="1" applyAlignment="1">
      <alignment horizontal="center" vertical="center" wrapText="1"/>
    </xf>
    <xf numFmtId="0" fontId="4" fillId="7" borderId="19" xfId="0" applyFont="1" applyFill="1" applyBorder="1" applyAlignment="1">
      <alignment vertical="center" wrapText="1"/>
    </xf>
    <xf numFmtId="0" fontId="4" fillId="7" borderId="20" xfId="0" applyFont="1" applyFill="1" applyBorder="1" applyAlignment="1">
      <alignment vertical="center" wrapText="1"/>
    </xf>
    <xf numFmtId="0" fontId="4" fillId="0" borderId="1" xfId="0" applyFont="1" applyAlignment="1">
      <alignment wrapText="1"/>
    </xf>
    <xf numFmtId="0" fontId="8" fillId="0" borderId="1" xfId="0" applyFont="1" applyAlignment="1">
      <alignment wrapText="1"/>
    </xf>
    <xf numFmtId="0" fontId="15" fillId="6" borderId="1" xfId="0" applyFont="1" applyFill="1" applyAlignment="1">
      <alignment horizontal="center" vertical="center" wrapText="1"/>
    </xf>
    <xf numFmtId="0" fontId="10" fillId="0" borderId="28" xfId="0" applyFont="1" applyBorder="1" applyAlignment="1">
      <alignment horizontal="left" wrapText="1"/>
    </xf>
    <xf numFmtId="0" fontId="10" fillId="0" borderId="36" xfId="0" applyFont="1" applyBorder="1" applyAlignment="1">
      <alignment horizontal="left" wrapText="1"/>
    </xf>
    <xf numFmtId="0" fontId="10" fillId="0" borderId="37" xfId="0" applyFont="1" applyBorder="1" applyAlignment="1">
      <alignment horizontal="left" wrapText="1"/>
    </xf>
    <xf numFmtId="0" fontId="7" fillId="7" borderId="40" xfId="0" applyFont="1" applyFill="1" applyBorder="1" applyAlignment="1">
      <alignment horizontal="center" vertical="center" wrapText="1"/>
    </xf>
    <xf numFmtId="0" fontId="4" fillId="7" borderId="39" xfId="0" applyFont="1" applyFill="1" applyBorder="1" applyAlignment="1">
      <alignment vertical="center" wrapText="1"/>
    </xf>
    <xf numFmtId="0" fontId="4" fillId="7" borderId="41" xfId="0" applyFont="1" applyFill="1" applyBorder="1" applyAlignment="1">
      <alignment vertical="center" wrapText="1"/>
    </xf>
    <xf numFmtId="0" fontId="10" fillId="6" borderId="0" xfId="0" applyFont="1" applyFill="1" applyBorder="1" applyAlignment="1">
      <alignment horizontal="left" wrapText="1"/>
    </xf>
    <xf numFmtId="0" fontId="12" fillId="6" borderId="0" xfId="0" applyFont="1" applyFill="1" applyBorder="1" applyAlignment="1">
      <alignment horizontal="left" wrapText="1"/>
    </xf>
    <xf numFmtId="0" fontId="15" fillId="0" borderId="1" xfId="0" applyFont="1" applyAlignment="1">
      <alignment horizontal="center" vertical="center"/>
    </xf>
    <xf numFmtId="0" fontId="4" fillId="0" borderId="32" xfId="0" applyFont="1" applyBorder="1" applyAlignment="1">
      <alignment horizontal="left" wrapText="1"/>
    </xf>
    <xf numFmtId="0" fontId="7" fillId="7" borderId="29" xfId="0" applyFont="1" applyFill="1" applyBorder="1" applyAlignment="1">
      <alignment horizontal="center" vertical="center" wrapText="1"/>
    </xf>
    <xf numFmtId="0" fontId="7" fillId="7" borderId="30" xfId="0" applyFont="1" applyFill="1" applyBorder="1" applyAlignment="1">
      <alignment horizontal="center" vertical="center" wrapText="1"/>
    </xf>
    <xf numFmtId="0" fontId="7" fillId="7" borderId="31" xfId="0" applyFont="1" applyFill="1" applyBorder="1" applyAlignment="1">
      <alignment horizontal="center" vertical="center" wrapText="1"/>
    </xf>
  </cellXfs>
  <cellStyles count="2">
    <cellStyle name="Normal" xfId="0" builtinId="0"/>
    <cellStyle name="Normal 2" xfId="1" xr:uid="{00000000-0005-0000-0000-000001000000}"/>
  </cellStyles>
  <dxfs count="6">
    <dxf>
      <font>
        <b/>
        <color rgb="FFB91C1C"/>
      </font>
      <fill>
        <patternFill>
          <bgColor rgb="FFFEE2E2"/>
        </patternFill>
      </fill>
    </dxf>
    <dxf>
      <font>
        <b/>
        <color rgb="FFB91C1C"/>
      </font>
      <fill>
        <patternFill>
          <bgColor rgb="FFFEE2E2"/>
        </patternFill>
      </fill>
    </dxf>
    <dxf>
      <font>
        <b/>
        <color rgb="FFB91C1C"/>
      </font>
      <fill>
        <patternFill>
          <bgColor rgb="FFFEE2E2"/>
        </patternFill>
      </fill>
    </dxf>
    <dxf>
      <font>
        <color rgb="FFB91C1C"/>
      </font>
      <fill>
        <patternFill>
          <bgColor rgb="FFFECACA"/>
        </patternFill>
      </fill>
    </dxf>
    <dxf>
      <font>
        <color rgb="FFB91C1C"/>
      </font>
      <fill>
        <patternFill>
          <bgColor rgb="FFFECACA"/>
        </patternFill>
      </fill>
    </dxf>
    <dxf>
      <font>
        <b/>
        <color rgb="FFC00000"/>
      </font>
      <fill>
        <patternFill>
          <bgColor rgb="FFF4CCC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541021</xdr:colOff>
      <xdr:row>0</xdr:row>
      <xdr:rowOff>160020</xdr:rowOff>
    </xdr:from>
    <xdr:to>
      <xdr:col>4</xdr:col>
      <xdr:colOff>350521</xdr:colOff>
      <xdr:row>0</xdr:row>
      <xdr:rowOff>670695</xdr:rowOff>
    </xdr:to>
    <xdr:pic>
      <xdr:nvPicPr>
        <xdr:cNvPr id="3" name="Paveikslėlis 2">
          <a:extLst>
            <a:ext uri="{FF2B5EF4-FFF2-40B4-BE49-F238E27FC236}">
              <a16:creationId xmlns:a16="http://schemas.microsoft.com/office/drawing/2014/main" id="{5310983B-5B4F-9B18-36A2-B312E2D5CE77}"/>
            </a:ext>
          </a:extLst>
        </xdr:cNvPr>
        <xdr:cNvPicPr>
          <a:picLocks noChangeAspect="1"/>
        </xdr:cNvPicPr>
      </xdr:nvPicPr>
      <xdr:blipFill>
        <a:blip xmlns:r="http://schemas.openxmlformats.org/officeDocument/2006/relationships" r:embed="rId1"/>
        <a:stretch>
          <a:fillRect/>
        </a:stretch>
      </xdr:blipFill>
      <xdr:spPr>
        <a:xfrm>
          <a:off x="5593081" y="160020"/>
          <a:ext cx="2499360" cy="510675"/>
        </a:xfrm>
        <a:prstGeom prst="rect">
          <a:avLst/>
        </a:prstGeom>
      </xdr:spPr>
    </xdr:pic>
    <xdr:clientData/>
  </xdr:twoCellAnchor>
</xdr:wsDr>
</file>

<file path=xl/theme/theme1.xml><?xml version="1.0" encoding="utf-8"?>
<a:theme xmlns:a="http://schemas.openxmlformats.org/drawingml/2006/main" name="ChatGPT">
  <a:themeElements>
    <a:clrScheme name="ChatGPT">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Calibri"/>
        <a:ea typeface="Calibri"/>
        <a:cs typeface="Calibri"/>
      </a:majorFont>
      <a:minorFont>
        <a:latin typeface="Calibri"/>
        <a:ea typeface="Calibri"/>
        <a:cs typeface="Calibri"/>
      </a:minorFont>
    </a:fontScheme>
    <a:fmtScheme name="ChatGPT">
      <a:fillStyleLst>
        <a:solidFill>
          <a:schemeClr val="phClr"/>
        </a:solidFill>
        <a:solidFill>
          <a:schemeClr val="dk1"/>
        </a:solidFill>
        <a:solidFill>
          <a:schemeClr val="accent1"/>
        </a:solidFill>
      </a:fillStyleLst>
      <a:lnStyleLst>
        <a:ln w="12700">
          <a:solidFill>
            <a:schemeClr val="phClr"/>
          </a:solidFill>
          <a:prstDash val="solid"/>
        </a:ln>
        <a:ln w="19050">
          <a:solidFill>
            <a:schemeClr val="phClr"/>
          </a:solidFill>
          <a:prstDash val="solid"/>
        </a:ln>
        <a:ln w="25400">
          <a:solidFill>
            <a:schemeClr val="phClr"/>
          </a:solidFill>
          <a:prstDash val="solid"/>
        </a:ln>
      </a:lnStyleLst>
      <a:effectStyleLst>
        <a:effectStyle>
          <a:effectLst/>
        </a:effectStyle>
        <a:effectStyle>
          <a:effectLst/>
        </a:effectStyle>
        <a:effectStyle>
          <a:effectLst>
            <a:outerShdw blurRad="57150" dist="19050" dir="5400000">
              <a:srgbClr val="000000">
                <a:alpha val="63000"/>
              </a:srgbClr>
            </a:outerShdw>
          </a:effectLst>
        </a:effectStyle>
      </a:effectStyleLst>
      <a:bgFillStyleLst>
        <a:solidFill>
          <a:schemeClr val="phClr"/>
        </a:solidFill>
        <a:solidFill>
          <a:schemeClr val="phClr">
            <a:tint val="95000"/>
            <a:satMod val="170000"/>
          </a:schemeClr>
        </a:solidFill>
        <a:gradFill>
          <a:gsLst>
            <a:gs pos="0">
              <a:schemeClr val="phClr">
                <a:tint val="93000"/>
                <a:shade val="98000"/>
                <a:lumMod val="102000"/>
                <a:satMod val="150000"/>
              </a:schemeClr>
            </a:gs>
            <a:gs pos="50000">
              <a:schemeClr val="phClr">
                <a:tint val="98000"/>
                <a:shade val="90000"/>
                <a:lumMod val="103000"/>
                <a:satMod val="130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16"/>
  <sheetViews>
    <sheetView workbookViewId="0">
      <selection activeCell="C7" sqref="C7"/>
    </sheetView>
  </sheetViews>
  <sheetFormatPr defaultRowHeight="13.8"/>
  <cols>
    <col min="1" max="1" width="4" style="5" customWidth="1"/>
    <col min="2" max="2" width="61.19921875" style="5" customWidth="1"/>
    <col min="3" max="3" width="31.296875" style="5" customWidth="1"/>
    <col min="4" max="4" width="4" style="15" customWidth="1"/>
    <col min="5" max="5" width="66.3984375" style="5" customWidth="1"/>
    <col min="6" max="6" width="8.5" style="5" customWidth="1"/>
    <col min="7" max="16384" width="8.796875" style="5"/>
  </cols>
  <sheetData>
    <row r="1" spans="1:24" s="15" customFormat="1" ht="60" customHeight="1">
      <c r="A1" s="79"/>
      <c r="B1" s="79"/>
      <c r="C1" s="79"/>
      <c r="D1" s="79"/>
      <c r="E1" s="79"/>
      <c r="F1" s="79"/>
    </row>
    <row r="2" spans="1:24" ht="38.4" customHeight="1">
      <c r="A2" s="92" t="s">
        <v>45</v>
      </c>
      <c r="B2" s="93"/>
      <c r="C2" s="93"/>
      <c r="D2" s="93"/>
      <c r="E2" s="93"/>
      <c r="F2" s="93"/>
      <c r="G2" s="4"/>
      <c r="H2" s="4"/>
      <c r="I2" s="4"/>
      <c r="J2" s="4"/>
      <c r="K2" s="4"/>
      <c r="L2" s="4"/>
      <c r="M2" s="4"/>
      <c r="N2" s="4"/>
      <c r="O2" s="4"/>
      <c r="P2" s="4"/>
      <c r="Q2" s="4"/>
      <c r="R2" s="4"/>
      <c r="S2" s="4"/>
      <c r="T2" s="4"/>
      <c r="U2" s="4"/>
      <c r="V2" s="4"/>
      <c r="W2" s="4"/>
      <c r="X2" s="4"/>
    </row>
    <row r="3" spans="1:24" s="15" customFormat="1" ht="28.8" customHeight="1">
      <c r="A3" s="99" t="s">
        <v>61</v>
      </c>
      <c r="B3" s="99"/>
      <c r="C3" s="99"/>
      <c r="D3" s="99"/>
      <c r="E3" s="99"/>
      <c r="F3" s="99"/>
      <c r="G3" s="70"/>
      <c r="H3" s="70"/>
      <c r="I3" s="70"/>
      <c r="J3" s="70"/>
      <c r="K3" s="70"/>
      <c r="L3" s="70"/>
      <c r="M3" s="70"/>
      <c r="N3" s="70"/>
      <c r="O3" s="70"/>
      <c r="P3" s="70"/>
      <c r="Q3" s="70"/>
      <c r="R3" s="70"/>
      <c r="S3" s="70"/>
      <c r="T3" s="70"/>
      <c r="U3" s="70"/>
      <c r="V3" s="70"/>
      <c r="W3" s="70"/>
      <c r="X3" s="70"/>
    </row>
    <row r="4" spans="1:24" s="6" customFormat="1" ht="49.8" customHeight="1" thickBot="1">
      <c r="A4" s="97" t="s">
        <v>59</v>
      </c>
      <c r="B4" s="98"/>
      <c r="C4" s="98"/>
      <c r="D4" s="98"/>
      <c r="E4" s="98"/>
      <c r="F4" s="98"/>
    </row>
    <row r="5" spans="1:24" ht="19.95" customHeight="1" thickBot="1">
      <c r="A5" s="94" t="s">
        <v>42</v>
      </c>
      <c r="B5" s="95"/>
      <c r="C5" s="95"/>
      <c r="D5" s="95"/>
      <c r="E5" s="95"/>
      <c r="F5" s="96"/>
    </row>
    <row r="6" spans="1:24" s="6" customFormat="1" ht="19.95" customHeight="1">
      <c r="A6" s="19" t="s">
        <v>0</v>
      </c>
      <c r="B6" s="20" t="s">
        <v>1</v>
      </c>
      <c r="C6" s="69"/>
      <c r="D6" s="83"/>
      <c r="E6" s="84"/>
      <c r="F6" s="85"/>
    </row>
    <row r="7" spans="1:24" s="6" customFormat="1" ht="19.95" customHeight="1">
      <c r="A7" s="16" t="s">
        <v>2</v>
      </c>
      <c r="B7" s="11" t="s">
        <v>76</v>
      </c>
      <c r="C7" s="64"/>
      <c r="D7" s="86"/>
      <c r="E7" s="87"/>
      <c r="F7" s="88"/>
    </row>
    <row r="8" spans="1:24" s="6" customFormat="1" ht="19.95" customHeight="1" thickBot="1">
      <c r="A8" s="21" t="s">
        <v>3</v>
      </c>
      <c r="B8" s="22" t="s">
        <v>4</v>
      </c>
      <c r="C8" s="65"/>
      <c r="D8" s="89"/>
      <c r="E8" s="90"/>
      <c r="F8" s="91"/>
    </row>
    <row r="9" spans="1:24" ht="19.95" customHeight="1" thickBot="1">
      <c r="A9" s="94" t="s">
        <v>43</v>
      </c>
      <c r="B9" s="95"/>
      <c r="C9" s="95"/>
      <c r="D9" s="95"/>
      <c r="E9" s="95"/>
      <c r="F9" s="96"/>
    </row>
    <row r="10" spans="1:24" s="6" customFormat="1" ht="19.95" customHeight="1">
      <c r="A10" s="23" t="s">
        <v>5</v>
      </c>
      <c r="B10" s="24" t="s">
        <v>6</v>
      </c>
      <c r="C10" s="66"/>
      <c r="D10" s="56" t="s">
        <v>7</v>
      </c>
      <c r="E10" s="56" t="s">
        <v>71</v>
      </c>
      <c r="F10" s="71" t="str">
        <f>IF($C$10="","",$C$10*0.5)</f>
        <v/>
      </c>
    </row>
    <row r="11" spans="1:24" s="6" customFormat="1" ht="19.95" customHeight="1">
      <c r="A11" s="17" t="s">
        <v>8</v>
      </c>
      <c r="B11" s="8" t="s">
        <v>69</v>
      </c>
      <c r="C11" s="67"/>
      <c r="D11" s="12" t="s">
        <v>9</v>
      </c>
      <c r="E11" s="12" t="s">
        <v>68</v>
      </c>
      <c r="F11" s="72">
        <v>25000</v>
      </c>
    </row>
    <row r="12" spans="1:24" s="6" customFormat="1" ht="29.4" customHeight="1" thickBot="1">
      <c r="A12" s="25" t="s">
        <v>10</v>
      </c>
      <c r="B12" s="26" t="s">
        <v>70</v>
      </c>
      <c r="C12" s="68" t="str">
        <f>IF(OR($C$10="",$C$11=""),"Neužpildyta 2.1 arba 2.2",IF($C$11&lt;=MIN($F$10,$F$11),"Taip","Ne, reikia tikslinti: prašoma finansavimo suma viršija didžiausią galimą sumą"))</f>
        <v>Neužpildyta 2.1 arba 2.2</v>
      </c>
      <c r="D12" s="57" t="s">
        <v>11</v>
      </c>
      <c r="E12" s="57" t="s">
        <v>12</v>
      </c>
      <c r="F12" s="73">
        <v>18</v>
      </c>
    </row>
    <row r="13" spans="1:24" ht="19.95" customHeight="1" thickBot="1">
      <c r="A13" s="103" t="s">
        <v>44</v>
      </c>
      <c r="B13" s="104"/>
      <c r="C13" s="104"/>
      <c r="D13" s="104"/>
      <c r="E13" s="104"/>
      <c r="F13" s="105"/>
    </row>
    <row r="14" spans="1:24" s="6" customFormat="1" ht="28.05" customHeight="1">
      <c r="A14" s="60" t="s">
        <v>57</v>
      </c>
      <c r="B14" s="61" t="s">
        <v>14</v>
      </c>
      <c r="C14" s="77">
        <v>792.28</v>
      </c>
      <c r="D14" s="80" t="s">
        <v>65</v>
      </c>
      <c r="E14" s="81"/>
      <c r="F14" s="82"/>
    </row>
    <row r="15" spans="1:24" s="6" customFormat="1" ht="28.05" customHeight="1" thickBot="1">
      <c r="A15" s="59" t="s">
        <v>58</v>
      </c>
      <c r="B15" s="44" t="s">
        <v>15</v>
      </c>
      <c r="C15" s="78">
        <v>528.19000000000005</v>
      </c>
      <c r="D15" s="100" t="s">
        <v>66</v>
      </c>
      <c r="E15" s="101"/>
      <c r="F15" s="102"/>
    </row>
    <row r="16" spans="1:24" s="6" customFormat="1" ht="13.2">
      <c r="D16" s="14"/>
    </row>
  </sheetData>
  <mergeCells count="12">
    <mergeCell ref="D15:F15"/>
    <mergeCell ref="A13:F13"/>
    <mergeCell ref="A1:F1"/>
    <mergeCell ref="D14:F14"/>
    <mergeCell ref="D6:F6"/>
    <mergeCell ref="D7:F7"/>
    <mergeCell ref="D8:F8"/>
    <mergeCell ref="A2:F2"/>
    <mergeCell ref="A9:F9"/>
    <mergeCell ref="A5:F5"/>
    <mergeCell ref="A4:F4"/>
    <mergeCell ref="A3:F3"/>
  </mergeCells>
  <conditionalFormatting sqref="C11">
    <cfRule type="expression" dxfId="5" priority="7">
      <formula>AND($C$10&lt;&gt;"",$C$11&lt;&gt;"",$C$11&gt;MIN($F$10,$F$11))</formula>
    </cfRule>
  </conditionalFormatting>
  <dataValidations count="2">
    <dataValidation type="decimal" operator="greaterThan" showInputMessage="1" showErrorMessage="1" errorTitle="Netinkama suma" error="Įrašykite teigiamą sumą eurais." promptTitle="VSF3 paskolos suma" prompt="Įrašykite pažymoje nurodytą išduotą ir faktiškai panaudotą VSF3 paskolos lėšų sumą." sqref="C10" xr:uid="{00000000-0002-0000-0000-000000000000}">
      <formula1>0</formula1>
    </dataValidation>
    <dataValidation type="decimal" showInputMessage="1" showErrorMessage="1" errorTitle="Netinkama suma" error="Prašoma finansavimo suma negali viršyti 25 000 Eur ir 50 proc. pažymoje nurodytos išduotos ir faktiškai panaudotos VSF3 paskolos lėšų sumos." sqref="C11" xr:uid="{00000000-0002-0000-0000-000001000000}">
      <formula1>0</formula1>
      <formula2>MIN($F$10,$F$11)</formula2>
    </dataValidation>
  </dataValidations>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showInputMessage="1" showErrorMessage="1" errorTitle="Netinkama reikšmė" error="Pasirinkite reikšmę iš sąrašo: Taip arba Ne." promptTitle="Socialinio verslo statusas" prompt="Pasirinkite „Taip“, jei pareiškėjas turi socialinio verslo subjekto statusą. Kitu atveju pasirinkite „Ne“." xr:uid="{00000000-0002-0000-0000-000002000000}">
          <x14:formula1>
            <xm:f>'5_Sąrašai'!$B$2:$B$3</xm:f>
          </x14:formula1>
          <xm:sqref>C8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56"/>
  <sheetViews>
    <sheetView tabSelected="1" workbookViewId="0">
      <selection activeCell="I5" sqref="I5"/>
    </sheetView>
  </sheetViews>
  <sheetFormatPr defaultRowHeight="13.2"/>
  <cols>
    <col min="1" max="1" width="4.09765625" style="38" customWidth="1"/>
    <col min="2" max="2" width="9.19921875" style="6" customWidth="1"/>
    <col min="3" max="3" width="13.296875" style="6" customWidth="1"/>
    <col min="4" max="4" width="9.5" style="6" customWidth="1"/>
    <col min="5" max="5" width="11" style="6" customWidth="1"/>
    <col min="6" max="6" width="10.69921875" style="6" customWidth="1"/>
    <col min="7" max="7" width="9.796875" style="6" customWidth="1"/>
    <col min="8" max="8" width="8.8984375" style="6" customWidth="1"/>
    <col min="9" max="9" width="19.59765625" style="6" customWidth="1"/>
    <col min="10" max="10" width="10.3984375" style="6" customWidth="1"/>
    <col min="11" max="11" width="16.296875" style="6" customWidth="1"/>
    <col min="12" max="12" width="11.796875" style="6" customWidth="1"/>
    <col min="13" max="14" width="8.296875" style="6" customWidth="1"/>
    <col min="15" max="15" width="10.3984375" style="6" customWidth="1"/>
    <col min="16" max="16" width="9.69921875" style="6" customWidth="1"/>
    <col min="17" max="17" width="47.296875" style="6" customWidth="1"/>
    <col min="18" max="16384" width="8.796875" style="6"/>
  </cols>
  <sheetData>
    <row r="1" spans="1:26" s="14" customFormat="1" ht="28.2" customHeight="1">
      <c r="A1" s="108" t="s">
        <v>62</v>
      </c>
      <c r="B1" s="108"/>
      <c r="C1" s="108"/>
      <c r="D1" s="108"/>
      <c r="E1" s="108"/>
      <c r="F1" s="108"/>
      <c r="G1" s="108"/>
      <c r="H1" s="108"/>
      <c r="I1" s="108"/>
      <c r="J1" s="108"/>
      <c r="K1" s="108"/>
      <c r="L1" s="108"/>
      <c r="M1" s="108"/>
      <c r="N1" s="108"/>
      <c r="O1" s="108"/>
      <c r="P1" s="108"/>
      <c r="Q1" s="108"/>
    </row>
    <row r="2" spans="1:26" ht="107.4" customHeight="1" thickBot="1">
      <c r="A2" s="106" t="s">
        <v>64</v>
      </c>
      <c r="B2" s="107"/>
      <c r="C2" s="107"/>
      <c r="D2" s="107"/>
      <c r="E2" s="107"/>
      <c r="F2" s="107"/>
      <c r="G2" s="107"/>
      <c r="H2" s="107"/>
      <c r="I2" s="107"/>
      <c r="J2" s="107"/>
      <c r="K2" s="107"/>
      <c r="L2" s="107"/>
      <c r="M2" s="107"/>
      <c r="N2" s="107"/>
      <c r="O2" s="107"/>
      <c r="P2" s="107"/>
      <c r="Q2" s="107"/>
    </row>
    <row r="3" spans="1:26" ht="19.95" customHeight="1" thickBot="1">
      <c r="A3" s="94" t="s">
        <v>60</v>
      </c>
      <c r="B3" s="95"/>
      <c r="C3" s="95"/>
      <c r="D3" s="95"/>
      <c r="E3" s="95"/>
      <c r="F3" s="95"/>
      <c r="G3" s="95"/>
      <c r="H3" s="95"/>
      <c r="I3" s="95"/>
      <c r="J3" s="95"/>
      <c r="K3" s="95"/>
      <c r="L3" s="95"/>
      <c r="M3" s="95"/>
      <c r="N3" s="95"/>
      <c r="O3" s="95"/>
      <c r="P3" s="95"/>
      <c r="Q3" s="96"/>
      <c r="R3" s="29"/>
      <c r="S3" s="29"/>
      <c r="T3" s="29"/>
      <c r="U3" s="29"/>
      <c r="V3" s="29"/>
      <c r="W3" s="29"/>
      <c r="X3" s="29"/>
      <c r="Y3" s="29"/>
      <c r="Z3" s="29"/>
    </row>
    <row r="4" spans="1:26" s="36" customFormat="1" ht="81.599999999999994" customHeight="1">
      <c r="A4" s="27" t="s">
        <v>16</v>
      </c>
      <c r="B4" s="28" t="s">
        <v>17</v>
      </c>
      <c r="C4" s="28" t="s">
        <v>18</v>
      </c>
      <c r="D4" s="28" t="s">
        <v>19</v>
      </c>
      <c r="E4" s="28" t="s">
        <v>38</v>
      </c>
      <c r="F4" s="28" t="s">
        <v>20</v>
      </c>
      <c r="G4" s="28" t="s">
        <v>21</v>
      </c>
      <c r="H4" s="28" t="s">
        <v>37</v>
      </c>
      <c r="I4" s="28" t="s">
        <v>22</v>
      </c>
      <c r="J4" s="28" t="s">
        <v>23</v>
      </c>
      <c r="K4" s="28" t="s">
        <v>46</v>
      </c>
      <c r="L4" s="28" t="s">
        <v>41</v>
      </c>
      <c r="M4" s="28" t="s">
        <v>40</v>
      </c>
      <c r="N4" s="28" t="s">
        <v>39</v>
      </c>
      <c r="O4" s="28" t="s">
        <v>47</v>
      </c>
      <c r="P4" s="28" t="s">
        <v>48</v>
      </c>
      <c r="Q4" s="35" t="s">
        <v>56</v>
      </c>
    </row>
    <row r="5" spans="1:26" ht="25.95" customHeight="1">
      <c r="A5" s="17">
        <v>1</v>
      </c>
      <c r="B5" s="7"/>
      <c r="C5" s="7"/>
      <c r="D5" s="30"/>
      <c r="E5" s="31"/>
      <c r="F5" s="30"/>
      <c r="G5" s="7"/>
      <c r="H5" s="7"/>
      <c r="I5" s="7"/>
      <c r="J5" s="7"/>
      <c r="K5" s="7"/>
      <c r="L5" s="13" t="str">
        <f t="shared" ref="L5:L36" si="0">IF(COUNTA($B5:$C5)=0,"",IF($I5="","",IF($I5="Nepriskiriamas prioritetinei tikslinei grupei","Ne","Taip")))</f>
        <v/>
      </c>
      <c r="M5" s="13" t="str">
        <f t="shared" ref="M5:M36" si="1">IF($L5="","",IF($L5="Taip","FĮ-38-02","FĮ-38-03"))</f>
        <v/>
      </c>
      <c r="N5" s="10" t="str">
        <f>IF($M5="","",IF($M5="FĮ-38-02",'1_Bendrieji_duomenys'!$C$14,IF($M5="FĮ-38-03",'1_Bendrieji_duomenys'!$C$15,"")))</f>
        <v/>
      </c>
      <c r="O5" s="13" t="str">
        <f t="shared" ref="O5:O36" si="2">IF(OR(COUNTA($B5:$C5)=0,$J5=""),"",$J5)</f>
        <v/>
      </c>
      <c r="P5" s="10" t="str">
        <f t="shared" ref="P5:P36" si="3">IF(OR($N5="",$O5=""),"",$N5*$O5)</f>
        <v/>
      </c>
      <c r="Q5" s="18" t="str">
        <f>IF(COUNTA($B5:$K5)=0,"",IF($B5="","Tikslinti B stulpelį – darbuotojo vardą; ","")&amp;IF($C5="","Tikslinti C stulpelį – darbuotojo pavardę; ","")&amp;IF(NOT(OR(ISNUMBER($D5),AND(LEN($D5)=10,OR(MID($D5,5,1)="-",MID($D5,5,1)="."),OR(MID($D5,8,1)="-",MID($D5,8,1)="."),IFERROR(ISNUMBER(VALUE(LEFT($D5,4))),FALSE),IFERROR(ISNUMBER(VALUE(MID($D5,6,2))),FALSE),IFERROR(ISNUMBER(VALUE(RIGHT($D5,2))),FALSE)))),"Tikslinti D stulpelį – gimimo data turi būti formatu YYYY-MM-DD; ","")&amp;IF($E5="","Tikslinti E stulpelį – socialinio draudimo numerį; ","")&amp;IF(NOT(OR(ISNUMBER($F5),AND(LEN($F5)=10,OR(MID($F5,5,1)="-",MID($F5,5,1)="."),OR(MID($F5,8,1)="-",MID($F5,8,1)="."),IFERROR(ISNUMBER(VALUE(LEFT($F5,4))),FALSE),IFERROR(ISNUMBER(VALUE(MID($F5,6,2))),FALSE),IFERROR(ISNUMBER(VALUE(RIGHT($F5,2))),FALSE)))),"Tikslinti F stulpelį – įsidarbinimo data turi būti formatu YYYY-MM-DD; ","")&amp;IF($G5&lt;&gt;"Taip","Neatitikimas G stulpelyje – Parama taikant FĮ teikiama tik už pagal darbo sutartį įdarbintą darbuotoją; ","")&amp;IF($H5&lt;&gt;"Taip","Neatitikimas H stulpelyje – Parama taikant FĮ teikiama tik už darbuotoją, kurio DU ne mažesnis kaip MMA.; ","")&amp;IF($I5="","Tikslinti I stulpelį – pasirinkti prioritetinę tikslinę grupę arba „Nepriskiriamas“; ","")&amp;IF('1_Bendrieji_duomenys'!$C$8="","Tikslinti 1_Bendrieji_duomenys 1.3 lauką – nurodyti socialinio verslo subjekto statusą; ","")&amp;IF(AND('1_Bendrieji_duomenys'!$C$8="Taip",$I5="Nepriskiriamas prioritetinei tikslinei grupei"),"Tikslinti I stulpelį arba 1_Bendrieji_duomenys 1.3 lauką – jei pareiškėjas turi socialinio verslo subjekto statusą, darbuotojui turi būti pasirinkta socialinio verslo prioritetinė grupė arba kita taikoma prioritetinė grupė; ","")&amp;IF(AND($I5="JP projektų pareiškėjų, turinčių socialinio verslo subjekto statusą, darbuotojai",'1_Bendrieji_duomenys'!$C$8&lt;&gt;"Taip"),"Tikslinti I stulpelį arba 1_Bendrieji_duomenys 1.3 lauką – socialinio verslo statusas turi būti „Taip“; ","")&amp;IF(OR($J5="",NOT(ISNUMBER($J5))),"Tikslinti J stulpelį – finansavimo laikotarpį mėnesiais; ","")&amp;IF(AND(ISNUMBER($J5),$J5&gt;18),"Tikslinti J stulpelį – laikotarpis negali viršyti 18 mėn.; ","")&amp;IF(AND(ISNUMBER($J5),$J5&lt;1),"Tikslinti J stulpelį – laikotarpis turi būti ne trumpesnis kaip 1 mėn.; ",""))</f>
        <v/>
      </c>
    </row>
    <row r="6" spans="1:26" ht="25.95" customHeight="1">
      <c r="A6" s="17">
        <v>2</v>
      </c>
      <c r="B6" s="7"/>
      <c r="C6" s="7"/>
      <c r="D6" s="30"/>
      <c r="E6" s="31"/>
      <c r="F6" s="30"/>
      <c r="G6" s="7"/>
      <c r="H6" s="7"/>
      <c r="I6" s="7"/>
      <c r="J6" s="7"/>
      <c r="K6" s="7"/>
      <c r="L6" s="13" t="str">
        <f t="shared" si="0"/>
        <v/>
      </c>
      <c r="M6" s="13" t="str">
        <f t="shared" si="1"/>
        <v/>
      </c>
      <c r="N6" s="10" t="str">
        <f>IF($M6="","",IF($M6="FĮ-38-02",'1_Bendrieji_duomenys'!$C$14,IF($M6="FĮ-38-03",'1_Bendrieji_duomenys'!$C$15,"")))</f>
        <v/>
      </c>
      <c r="O6" s="13" t="str">
        <f t="shared" si="2"/>
        <v/>
      </c>
      <c r="P6" s="10" t="str">
        <f t="shared" si="3"/>
        <v/>
      </c>
      <c r="Q6" s="18" t="str">
        <f>IF(COUNTA($B6:$K6)=0,"",IF($B6="","Tikslinti B stulpelį – darbuotojo vardą; ","")&amp;IF($C6="","Tikslinti C stulpelį – darbuotojo pavardę; ","")&amp;IF(NOT(OR(ISNUMBER($D6),AND(LEN($D6)=10,OR(MID($D6,5,1)="-",MID($D6,5,1)="."),OR(MID($D6,8,1)="-",MID($D6,8,1)="."),IFERROR(ISNUMBER(VALUE(LEFT($D6,4))),FALSE),IFERROR(ISNUMBER(VALUE(MID($D6,6,2))),FALSE),IFERROR(ISNUMBER(VALUE(RIGHT($D6,2))),FALSE)))),"Tikslinti D stulpelį – gimimo data turi būti formatu YYYY-MM-DD; ","")&amp;IF($E6="","Tikslinti E stulpelį – socialinio draudimo numerį; ","")&amp;IF(NOT(OR(ISNUMBER($F6),AND(LEN($F6)=10,OR(MID($F6,5,1)="-",MID($F6,5,1)="."),OR(MID($F6,8,1)="-",MID($F6,8,1)="."),IFERROR(ISNUMBER(VALUE(LEFT($F6,4))),FALSE),IFERROR(ISNUMBER(VALUE(MID($F6,6,2))),FALSE),IFERROR(ISNUMBER(VALUE(RIGHT($F6,2))),FALSE)))),"Tikslinti F stulpelį – įsidarbinimo data turi būti formatu YYYY-MM-DD; ","")&amp;IF($G6&lt;&gt;"Taip","Neatitikimas G stulpelyje – Parama taikant FĮ teikiama tik už pagal darbo sutartį įdarbintą darbuotoją; ","")&amp;IF($H6&lt;&gt;"Taip","Neatitikimas H stulpelyje – Parama taikant FĮ teikiama tik už darbuotoją, kurio DU ne mažesnis kaip MMA.; ","")&amp;IF($I6="","Tikslinti I stulpelį – pasirinkti prioritetinę tikslinę grupę arba „Nepriskiriamas“; ","")&amp;IF('1_Bendrieji_duomenys'!$C$8="","Tikslinti 1_Bendrieji_duomenys 1.3 lauką – nurodyti socialinio verslo subjekto statusą; ","")&amp;IF(AND('1_Bendrieji_duomenys'!$C$8="Taip",$I6="Nepriskiriamas prioritetinei tikslinei grupei"),"Tikslinti I stulpelį arba 1_Bendrieji_duomenys 1.3 lauką – jei pareiškėjas turi socialinio verslo subjekto statusą, darbuotojui turi būti pasirinkta socialinio verslo prioritetinė grupė arba kita taikoma prioritetinė grupė; ","")&amp;IF(AND($I6="JP projektų pareiškėjų, turinčių socialinio verslo subjekto statusą, darbuotojai",'1_Bendrieji_duomenys'!$C$8&lt;&gt;"Taip"),"Tikslinti I stulpelį arba 1_Bendrieji_duomenys 1.3 lauką – socialinio verslo statusas turi būti „Taip“; ","")&amp;IF(OR($J6="",NOT(ISNUMBER($J6))),"Tikslinti J stulpelį – finansavimo laikotarpį mėnesiais; ","")&amp;IF(AND(ISNUMBER($J6),$J6&gt;18),"Tikslinti J stulpelį – laikotarpis negali viršyti 18 mėn.; ","")&amp;IF(AND(ISNUMBER($J6),$J6&lt;1),"Tikslinti J stulpelį – laikotarpis turi būti ne trumpesnis kaip 1 mėn.; ",""))</f>
        <v/>
      </c>
    </row>
    <row r="7" spans="1:26" ht="25.95" customHeight="1">
      <c r="A7" s="17">
        <v>3</v>
      </c>
      <c r="B7" s="7"/>
      <c r="C7" s="7"/>
      <c r="D7" s="30"/>
      <c r="E7" s="31"/>
      <c r="F7" s="30"/>
      <c r="G7" s="7"/>
      <c r="H7" s="7"/>
      <c r="I7" s="7"/>
      <c r="J7" s="7"/>
      <c r="K7" s="7"/>
      <c r="L7" s="13" t="str">
        <f t="shared" si="0"/>
        <v/>
      </c>
      <c r="M7" s="13" t="str">
        <f t="shared" si="1"/>
        <v/>
      </c>
      <c r="N7" s="10" t="str">
        <f>IF($M7="","",IF($M7="FĮ-38-02",'1_Bendrieji_duomenys'!$C$14,IF($M7="FĮ-38-03",'1_Bendrieji_duomenys'!$C$15,"")))</f>
        <v/>
      </c>
      <c r="O7" s="13" t="str">
        <f t="shared" si="2"/>
        <v/>
      </c>
      <c r="P7" s="10" t="str">
        <f t="shared" si="3"/>
        <v/>
      </c>
      <c r="Q7" s="18" t="str">
        <f>IF(COUNTA($B7:$K7)=0,"",IF($B7="","Tikslinti B stulpelį – darbuotojo vardą; ","")&amp;IF($C7="","Tikslinti C stulpelį – darbuotojo pavardę; ","")&amp;IF(NOT(OR(ISNUMBER($D7),AND(LEN($D7)=10,OR(MID($D7,5,1)="-",MID($D7,5,1)="."),OR(MID($D7,8,1)="-",MID($D7,8,1)="."),IFERROR(ISNUMBER(VALUE(LEFT($D7,4))),FALSE),IFERROR(ISNUMBER(VALUE(MID($D7,6,2))),FALSE),IFERROR(ISNUMBER(VALUE(RIGHT($D7,2))),FALSE)))),"Tikslinti D stulpelį – gimimo data turi būti formatu YYYY-MM-DD; ","")&amp;IF($E7="","Tikslinti E stulpelį – socialinio draudimo numerį; ","")&amp;IF(NOT(OR(ISNUMBER($F7),AND(LEN($F7)=10,OR(MID($F7,5,1)="-",MID($F7,5,1)="."),OR(MID($F7,8,1)="-",MID($F7,8,1)="."),IFERROR(ISNUMBER(VALUE(LEFT($F7,4))),FALSE),IFERROR(ISNUMBER(VALUE(MID($F7,6,2))),FALSE),IFERROR(ISNUMBER(VALUE(RIGHT($F7,2))),FALSE)))),"Tikslinti F stulpelį – įsidarbinimo data turi būti formatu YYYY-MM-DD; ","")&amp;IF($G7&lt;&gt;"Taip","Neatitikimas G stulpelyje – Parama taikant FĮ teikiama tik už pagal darbo sutartį įdarbintą darbuotoją; ","")&amp;IF($H7&lt;&gt;"Taip","Neatitikimas H stulpelyje – Parama taikant FĮ teikiama tik už darbuotoją, kurio DU ne mažesnis kaip MMA.; ","")&amp;IF($I7="","Tikslinti I stulpelį – pasirinkti prioritetinę tikslinę grupę arba „Nepriskiriamas“; ","")&amp;IF('1_Bendrieji_duomenys'!$C$8="","Tikslinti 1_Bendrieji_duomenys 1.3 lauką – nurodyti socialinio verslo subjekto statusą; ","")&amp;IF(AND('1_Bendrieji_duomenys'!$C$8="Taip",$I7="Nepriskiriamas prioritetinei tikslinei grupei"),"Tikslinti I stulpelį arba 1_Bendrieji_duomenys 1.3 lauką – jei pareiškėjas turi socialinio verslo subjekto statusą, darbuotojui turi būti pasirinkta socialinio verslo prioritetinė grupė arba kita taikoma prioritetinė grupė; ","")&amp;IF(AND($I7="JP projektų pareiškėjų, turinčių socialinio verslo subjekto statusą, darbuotojai",'1_Bendrieji_duomenys'!$C$8&lt;&gt;"Taip"),"Tikslinti I stulpelį arba 1_Bendrieji_duomenys 1.3 lauką – socialinio verslo statusas turi būti „Taip“; ","")&amp;IF(OR($J7="",NOT(ISNUMBER($J7))),"Tikslinti J stulpelį – finansavimo laikotarpį mėnesiais; ","")&amp;IF(AND(ISNUMBER($J7),$J7&gt;18),"Tikslinti J stulpelį – laikotarpis negali viršyti 18 mėn.; ","")&amp;IF(AND(ISNUMBER($J7),$J7&lt;1),"Tikslinti J stulpelį – laikotarpis turi būti ne trumpesnis kaip 1 mėn.; ",""))</f>
        <v/>
      </c>
    </row>
    <row r="8" spans="1:26" ht="25.95" customHeight="1">
      <c r="A8" s="17">
        <v>4</v>
      </c>
      <c r="B8" s="7"/>
      <c r="C8" s="7"/>
      <c r="D8" s="30"/>
      <c r="E8" s="31"/>
      <c r="F8" s="30"/>
      <c r="G8" s="7"/>
      <c r="H8" s="7"/>
      <c r="I8" s="7"/>
      <c r="J8" s="7"/>
      <c r="K8" s="7"/>
      <c r="L8" s="13" t="str">
        <f t="shared" si="0"/>
        <v/>
      </c>
      <c r="M8" s="13" t="str">
        <f t="shared" si="1"/>
        <v/>
      </c>
      <c r="N8" s="10" t="str">
        <f>IF($M8="","",IF($M8="FĮ-38-02",'1_Bendrieji_duomenys'!$C$14,IF($M8="FĮ-38-03",'1_Bendrieji_duomenys'!$C$15,"")))</f>
        <v/>
      </c>
      <c r="O8" s="13" t="str">
        <f t="shared" si="2"/>
        <v/>
      </c>
      <c r="P8" s="10" t="str">
        <f t="shared" si="3"/>
        <v/>
      </c>
      <c r="Q8" s="18" t="str">
        <f>IF(COUNTA($B8:$K8)=0,"",IF($B8="","Tikslinti B stulpelį – darbuotojo vardą; ","")&amp;IF($C8="","Tikslinti C stulpelį – darbuotojo pavardę; ","")&amp;IF(NOT(OR(ISNUMBER($D8),AND(LEN($D8)=10,OR(MID($D8,5,1)="-",MID($D8,5,1)="."),OR(MID($D8,8,1)="-",MID($D8,8,1)="."),IFERROR(ISNUMBER(VALUE(LEFT($D8,4))),FALSE),IFERROR(ISNUMBER(VALUE(MID($D8,6,2))),FALSE),IFERROR(ISNUMBER(VALUE(RIGHT($D8,2))),FALSE)))),"Tikslinti D stulpelį – gimimo data turi būti formatu YYYY-MM-DD; ","")&amp;IF($E8="","Tikslinti E stulpelį – socialinio draudimo numerį; ","")&amp;IF(NOT(OR(ISNUMBER($F8),AND(LEN($F8)=10,OR(MID($F8,5,1)="-",MID($F8,5,1)="."),OR(MID($F8,8,1)="-",MID($F8,8,1)="."),IFERROR(ISNUMBER(VALUE(LEFT($F8,4))),FALSE),IFERROR(ISNUMBER(VALUE(MID($F8,6,2))),FALSE),IFERROR(ISNUMBER(VALUE(RIGHT($F8,2))),FALSE)))),"Tikslinti F stulpelį – įsidarbinimo data turi būti formatu YYYY-MM-DD; ","")&amp;IF($G8&lt;&gt;"Taip","Neatitikimas G stulpelyje – Parama taikant FĮ teikiama tik už pagal darbo sutartį įdarbintą darbuotoją; ","")&amp;IF($H8&lt;&gt;"Taip","Neatitikimas H stulpelyje – Parama taikant FĮ teikiama tik už darbuotoją, kurio DU ne mažesnis kaip MMA.; ","")&amp;IF($I8="","Tikslinti I stulpelį – pasirinkti prioritetinę tikslinę grupę arba „Nepriskiriamas“; ","")&amp;IF('1_Bendrieji_duomenys'!$C$8="","Tikslinti 1_Bendrieji_duomenys 1.3 lauką – nurodyti socialinio verslo subjekto statusą; ","")&amp;IF(AND('1_Bendrieji_duomenys'!$C$8="Taip",$I8="Nepriskiriamas prioritetinei tikslinei grupei"),"Tikslinti I stulpelį arba 1_Bendrieji_duomenys 1.3 lauką – jei pareiškėjas turi socialinio verslo subjekto statusą, darbuotojui turi būti pasirinkta socialinio verslo prioritetinė grupė arba kita taikoma prioritetinė grupė; ","")&amp;IF(AND($I8="JP projektų pareiškėjų, turinčių socialinio verslo subjekto statusą, darbuotojai",'1_Bendrieji_duomenys'!$C$8&lt;&gt;"Taip"),"Tikslinti I stulpelį arba 1_Bendrieji_duomenys 1.3 lauką – socialinio verslo statusas turi būti „Taip“; ","")&amp;IF(OR($J8="",NOT(ISNUMBER($J8))),"Tikslinti J stulpelį – finansavimo laikotarpį mėnesiais; ","")&amp;IF(AND(ISNUMBER($J8),$J8&gt;18),"Tikslinti J stulpelį – laikotarpis negali viršyti 18 mėn.; ","")&amp;IF(AND(ISNUMBER($J8),$J8&lt;1),"Tikslinti J stulpelį – laikotarpis turi būti ne trumpesnis kaip 1 mėn.; ",""))</f>
        <v/>
      </c>
    </row>
    <row r="9" spans="1:26" ht="25.95" customHeight="1">
      <c r="A9" s="17">
        <v>5</v>
      </c>
      <c r="B9" s="7"/>
      <c r="C9" s="7"/>
      <c r="D9" s="30"/>
      <c r="E9" s="31"/>
      <c r="F9" s="30"/>
      <c r="G9" s="7"/>
      <c r="H9" s="7"/>
      <c r="I9" s="7"/>
      <c r="J9" s="7"/>
      <c r="K9" s="7"/>
      <c r="L9" s="13" t="str">
        <f t="shared" si="0"/>
        <v/>
      </c>
      <c r="M9" s="13" t="str">
        <f t="shared" si="1"/>
        <v/>
      </c>
      <c r="N9" s="10" t="str">
        <f>IF($M9="","",IF($M9="FĮ-38-02",'1_Bendrieji_duomenys'!$C$14,IF($M9="FĮ-38-03",'1_Bendrieji_duomenys'!$C$15,"")))</f>
        <v/>
      </c>
      <c r="O9" s="13" t="str">
        <f t="shared" si="2"/>
        <v/>
      </c>
      <c r="P9" s="10" t="str">
        <f t="shared" si="3"/>
        <v/>
      </c>
      <c r="Q9" s="18" t="str">
        <f>IF(COUNTA($B9:$K9)=0,"",IF($B9="","Tikslinti B stulpelį – darbuotojo vardą; ","")&amp;IF($C9="","Tikslinti C stulpelį – darbuotojo pavardę; ","")&amp;IF(NOT(OR(ISNUMBER($D9),AND(LEN($D9)=10,OR(MID($D9,5,1)="-",MID($D9,5,1)="."),OR(MID($D9,8,1)="-",MID($D9,8,1)="."),IFERROR(ISNUMBER(VALUE(LEFT($D9,4))),FALSE),IFERROR(ISNUMBER(VALUE(MID($D9,6,2))),FALSE),IFERROR(ISNUMBER(VALUE(RIGHT($D9,2))),FALSE)))),"Tikslinti D stulpelį – gimimo data turi būti formatu YYYY-MM-DD; ","")&amp;IF($E9="","Tikslinti E stulpelį – socialinio draudimo numerį; ","")&amp;IF(NOT(OR(ISNUMBER($F9),AND(LEN($F9)=10,OR(MID($F9,5,1)="-",MID($F9,5,1)="."),OR(MID($F9,8,1)="-",MID($F9,8,1)="."),IFERROR(ISNUMBER(VALUE(LEFT($F9,4))),FALSE),IFERROR(ISNUMBER(VALUE(MID($F9,6,2))),FALSE),IFERROR(ISNUMBER(VALUE(RIGHT($F9,2))),FALSE)))),"Tikslinti F stulpelį – įsidarbinimo data turi būti formatu YYYY-MM-DD; ","")&amp;IF($G9&lt;&gt;"Taip","Neatitikimas G stulpelyje – Parama taikant FĮ teikiama tik už pagal darbo sutartį įdarbintą darbuotoją; ","")&amp;IF($H9&lt;&gt;"Taip","Neatitikimas H stulpelyje – Parama taikant FĮ teikiama tik už darbuotoją, kurio DU ne mažesnis kaip MMA.; ","")&amp;IF($I9="","Tikslinti I stulpelį – pasirinkti prioritetinę tikslinę grupę arba „Nepriskiriamas“; ","")&amp;IF('1_Bendrieji_duomenys'!$C$8="","Tikslinti 1_Bendrieji_duomenys 1.3 lauką – nurodyti socialinio verslo subjekto statusą; ","")&amp;IF(AND('1_Bendrieji_duomenys'!$C$8="Taip",$I9="Nepriskiriamas prioritetinei tikslinei grupei"),"Tikslinti I stulpelį arba 1_Bendrieji_duomenys 1.3 lauką – jei pareiškėjas turi socialinio verslo subjekto statusą, darbuotojui turi būti pasirinkta socialinio verslo prioritetinė grupė arba kita taikoma prioritetinė grupė; ","")&amp;IF(AND($I9="JP projektų pareiškėjų, turinčių socialinio verslo subjekto statusą, darbuotojai",'1_Bendrieji_duomenys'!$C$8&lt;&gt;"Taip"),"Tikslinti I stulpelį arba 1_Bendrieji_duomenys 1.3 lauką – socialinio verslo statusas turi būti „Taip“; ","")&amp;IF(OR($J9="",NOT(ISNUMBER($J9))),"Tikslinti J stulpelį – finansavimo laikotarpį mėnesiais; ","")&amp;IF(AND(ISNUMBER($J9),$J9&gt;18),"Tikslinti J stulpelį – laikotarpis negali viršyti 18 mėn.; ","")&amp;IF(AND(ISNUMBER($J9),$J9&lt;1),"Tikslinti J stulpelį – laikotarpis turi būti ne trumpesnis kaip 1 mėn.; ",""))</f>
        <v/>
      </c>
    </row>
    <row r="10" spans="1:26" ht="25.95" customHeight="1">
      <c r="A10" s="17">
        <v>6</v>
      </c>
      <c r="B10" s="7"/>
      <c r="C10" s="7"/>
      <c r="D10" s="30"/>
      <c r="E10" s="31"/>
      <c r="F10" s="30"/>
      <c r="G10" s="7"/>
      <c r="H10" s="7"/>
      <c r="I10" s="7"/>
      <c r="J10" s="7"/>
      <c r="K10" s="7"/>
      <c r="L10" s="13" t="str">
        <f t="shared" si="0"/>
        <v/>
      </c>
      <c r="M10" s="13" t="str">
        <f t="shared" si="1"/>
        <v/>
      </c>
      <c r="N10" s="10" t="str">
        <f>IF($M10="","",IF($M10="FĮ-38-02",'1_Bendrieji_duomenys'!$C$14,IF($M10="FĮ-38-03",'1_Bendrieji_duomenys'!$C$15,"")))</f>
        <v/>
      </c>
      <c r="O10" s="13" t="str">
        <f t="shared" si="2"/>
        <v/>
      </c>
      <c r="P10" s="10" t="str">
        <f t="shared" si="3"/>
        <v/>
      </c>
      <c r="Q10" s="18" t="str">
        <f>IF(COUNTA($B10:$K10)=0,"",IF($B10="","Tikslinti B stulpelį – darbuotojo vardą; ","")&amp;IF($C10="","Tikslinti C stulpelį – darbuotojo pavardę; ","")&amp;IF(NOT(OR(ISNUMBER($D10),AND(LEN($D10)=10,OR(MID($D10,5,1)="-",MID($D10,5,1)="."),OR(MID($D10,8,1)="-",MID($D10,8,1)="."),IFERROR(ISNUMBER(VALUE(LEFT($D10,4))),FALSE),IFERROR(ISNUMBER(VALUE(MID($D10,6,2))),FALSE),IFERROR(ISNUMBER(VALUE(RIGHT($D10,2))),FALSE)))),"Tikslinti D stulpelį – gimimo data turi būti formatu YYYY-MM-DD; ","")&amp;IF($E10="","Tikslinti E stulpelį – socialinio draudimo numerį; ","")&amp;IF(NOT(OR(ISNUMBER($F10),AND(LEN($F10)=10,OR(MID($F10,5,1)="-",MID($F10,5,1)="."),OR(MID($F10,8,1)="-",MID($F10,8,1)="."),IFERROR(ISNUMBER(VALUE(LEFT($F10,4))),FALSE),IFERROR(ISNUMBER(VALUE(MID($F10,6,2))),FALSE),IFERROR(ISNUMBER(VALUE(RIGHT($F10,2))),FALSE)))),"Tikslinti F stulpelį – įsidarbinimo data turi būti formatu YYYY-MM-DD; ","")&amp;IF($G10&lt;&gt;"Taip","Neatitikimas G stulpelyje – Parama taikant FĮ teikiama tik už pagal darbo sutartį įdarbintą darbuotoją; ","")&amp;IF($H10&lt;&gt;"Taip","Neatitikimas H stulpelyje – Parama taikant FĮ teikiama tik už darbuotoją, kurio DU ne mažesnis kaip MMA.; ","")&amp;IF($I10="","Tikslinti I stulpelį – pasirinkti prioritetinę tikslinę grupę arba „Nepriskiriamas“; ","")&amp;IF('1_Bendrieji_duomenys'!$C$8="","Tikslinti 1_Bendrieji_duomenys 1.3 lauką – nurodyti socialinio verslo subjekto statusą; ","")&amp;IF(AND('1_Bendrieji_duomenys'!$C$8="Taip",$I10="Nepriskiriamas prioritetinei tikslinei grupei"),"Tikslinti I stulpelį arba 1_Bendrieji_duomenys 1.3 lauką – jei pareiškėjas turi socialinio verslo subjekto statusą, darbuotojui turi būti pasirinkta socialinio verslo prioritetinė grupė arba kita taikoma prioritetinė grupė; ","")&amp;IF(AND($I10="JP projektų pareiškėjų, turinčių socialinio verslo subjekto statusą, darbuotojai",'1_Bendrieji_duomenys'!$C$8&lt;&gt;"Taip"),"Tikslinti I stulpelį arba 1_Bendrieji_duomenys 1.3 lauką – socialinio verslo statusas turi būti „Taip“; ","")&amp;IF(OR($J10="",NOT(ISNUMBER($J10))),"Tikslinti J stulpelį – finansavimo laikotarpį mėnesiais; ","")&amp;IF(AND(ISNUMBER($J10),$J10&gt;18),"Tikslinti J stulpelį – laikotarpis negali viršyti 18 mėn.; ","")&amp;IF(AND(ISNUMBER($J10),$J10&lt;1),"Tikslinti J stulpelį – laikotarpis turi būti ne trumpesnis kaip 1 mėn.; ",""))</f>
        <v/>
      </c>
    </row>
    <row r="11" spans="1:26" ht="25.95" customHeight="1">
      <c r="A11" s="17">
        <v>7</v>
      </c>
      <c r="B11" s="7"/>
      <c r="C11" s="7"/>
      <c r="D11" s="30"/>
      <c r="E11" s="31"/>
      <c r="F11" s="30"/>
      <c r="G11" s="7"/>
      <c r="H11" s="7"/>
      <c r="I11" s="7"/>
      <c r="J11" s="7"/>
      <c r="K11" s="7"/>
      <c r="L11" s="13" t="str">
        <f t="shared" si="0"/>
        <v/>
      </c>
      <c r="M11" s="13" t="str">
        <f t="shared" si="1"/>
        <v/>
      </c>
      <c r="N11" s="10" t="str">
        <f>IF($M11="","",IF($M11="FĮ-38-02",'1_Bendrieji_duomenys'!$C$14,IF($M11="FĮ-38-03",'1_Bendrieji_duomenys'!$C$15,"")))</f>
        <v/>
      </c>
      <c r="O11" s="13" t="str">
        <f t="shared" si="2"/>
        <v/>
      </c>
      <c r="P11" s="10" t="str">
        <f t="shared" si="3"/>
        <v/>
      </c>
      <c r="Q11" s="18" t="str">
        <f>IF(COUNTA($B11:$K11)=0,"",IF($B11="","Tikslinti B stulpelį – darbuotojo vardą; ","")&amp;IF($C11="","Tikslinti C stulpelį – darbuotojo pavardę; ","")&amp;IF(NOT(OR(ISNUMBER($D11),AND(LEN($D11)=10,OR(MID($D11,5,1)="-",MID($D11,5,1)="."),OR(MID($D11,8,1)="-",MID($D11,8,1)="."),IFERROR(ISNUMBER(VALUE(LEFT($D11,4))),FALSE),IFERROR(ISNUMBER(VALUE(MID($D11,6,2))),FALSE),IFERROR(ISNUMBER(VALUE(RIGHT($D11,2))),FALSE)))),"Tikslinti D stulpelį – gimimo data turi būti formatu YYYY-MM-DD; ","")&amp;IF($E11="","Tikslinti E stulpelį – socialinio draudimo numerį; ","")&amp;IF(NOT(OR(ISNUMBER($F11),AND(LEN($F11)=10,OR(MID($F11,5,1)="-",MID($F11,5,1)="."),OR(MID($F11,8,1)="-",MID($F11,8,1)="."),IFERROR(ISNUMBER(VALUE(LEFT($F11,4))),FALSE),IFERROR(ISNUMBER(VALUE(MID($F11,6,2))),FALSE),IFERROR(ISNUMBER(VALUE(RIGHT($F11,2))),FALSE)))),"Tikslinti F stulpelį – įsidarbinimo data turi būti formatu YYYY-MM-DD; ","")&amp;IF($G11&lt;&gt;"Taip","Neatitikimas G stulpelyje – Parama taikant FĮ teikiama tik už pagal darbo sutartį įdarbintą darbuotoją; ","")&amp;IF($H11&lt;&gt;"Taip","Neatitikimas H stulpelyje – Parama taikant FĮ teikiama tik už darbuotoją, kurio DU ne mažesnis kaip MMA.; ","")&amp;IF($I11="","Tikslinti I stulpelį – pasirinkti prioritetinę tikslinę grupę arba „Nepriskiriamas“; ","")&amp;IF('1_Bendrieji_duomenys'!$C$8="","Tikslinti 1_Bendrieji_duomenys 1.3 lauką – nurodyti socialinio verslo subjekto statusą; ","")&amp;IF(AND('1_Bendrieji_duomenys'!$C$8="Taip",$I11="Nepriskiriamas prioritetinei tikslinei grupei"),"Tikslinti I stulpelį arba 1_Bendrieji_duomenys 1.3 lauką – jei pareiškėjas turi socialinio verslo subjekto statusą, darbuotojui turi būti pasirinkta socialinio verslo prioritetinė grupė arba kita taikoma prioritetinė grupė; ","")&amp;IF(AND($I11="JP projektų pareiškėjų, turinčių socialinio verslo subjekto statusą, darbuotojai",'1_Bendrieji_duomenys'!$C$8&lt;&gt;"Taip"),"Tikslinti I stulpelį arba 1_Bendrieji_duomenys 1.3 lauką – socialinio verslo statusas turi būti „Taip“; ","")&amp;IF(OR($J11="",NOT(ISNUMBER($J11))),"Tikslinti J stulpelį – finansavimo laikotarpį mėnesiais; ","")&amp;IF(AND(ISNUMBER($J11),$J11&gt;18),"Tikslinti J stulpelį – laikotarpis negali viršyti 18 mėn.; ","")&amp;IF(AND(ISNUMBER($J11),$J11&lt;1),"Tikslinti J stulpelį – laikotarpis turi būti ne trumpesnis kaip 1 mėn.; ",""))</f>
        <v/>
      </c>
    </row>
    <row r="12" spans="1:26" ht="25.95" customHeight="1">
      <c r="A12" s="17">
        <v>8</v>
      </c>
      <c r="B12" s="7"/>
      <c r="C12" s="7"/>
      <c r="D12" s="30"/>
      <c r="E12" s="31"/>
      <c r="F12" s="30"/>
      <c r="G12" s="7"/>
      <c r="H12" s="7"/>
      <c r="I12" s="7"/>
      <c r="J12" s="7"/>
      <c r="K12" s="7"/>
      <c r="L12" s="13" t="str">
        <f t="shared" si="0"/>
        <v/>
      </c>
      <c r="M12" s="13" t="str">
        <f t="shared" si="1"/>
        <v/>
      </c>
      <c r="N12" s="10" t="str">
        <f>IF($M12="","",IF($M12="FĮ-38-02",'1_Bendrieji_duomenys'!$C$14,IF($M12="FĮ-38-03",'1_Bendrieji_duomenys'!$C$15,"")))</f>
        <v/>
      </c>
      <c r="O12" s="13" t="str">
        <f t="shared" si="2"/>
        <v/>
      </c>
      <c r="P12" s="10" t="str">
        <f t="shared" si="3"/>
        <v/>
      </c>
      <c r="Q12" s="18" t="str">
        <f>IF(COUNTA($B12:$K12)=0,"",IF($B12="","Tikslinti B stulpelį – darbuotojo vardą; ","")&amp;IF($C12="","Tikslinti C stulpelį – darbuotojo pavardę; ","")&amp;IF(NOT(OR(ISNUMBER($D12),AND(LEN($D12)=10,OR(MID($D12,5,1)="-",MID($D12,5,1)="."),OR(MID($D12,8,1)="-",MID($D12,8,1)="."),IFERROR(ISNUMBER(VALUE(LEFT($D12,4))),FALSE),IFERROR(ISNUMBER(VALUE(MID($D12,6,2))),FALSE),IFERROR(ISNUMBER(VALUE(RIGHT($D12,2))),FALSE)))),"Tikslinti D stulpelį – gimimo data turi būti formatu YYYY-MM-DD; ","")&amp;IF($E12="","Tikslinti E stulpelį – socialinio draudimo numerį; ","")&amp;IF(NOT(OR(ISNUMBER($F12),AND(LEN($F12)=10,OR(MID($F12,5,1)="-",MID($F12,5,1)="."),OR(MID($F12,8,1)="-",MID($F12,8,1)="."),IFERROR(ISNUMBER(VALUE(LEFT($F12,4))),FALSE),IFERROR(ISNUMBER(VALUE(MID($F12,6,2))),FALSE),IFERROR(ISNUMBER(VALUE(RIGHT($F12,2))),FALSE)))),"Tikslinti F stulpelį – įsidarbinimo data turi būti formatu YYYY-MM-DD; ","")&amp;IF($G12&lt;&gt;"Taip","Neatitikimas G stulpelyje – Parama taikant FĮ teikiama tik už pagal darbo sutartį įdarbintą darbuotoją; ","")&amp;IF($H12&lt;&gt;"Taip","Neatitikimas H stulpelyje – Parama taikant FĮ teikiama tik už darbuotoją, kurio DU ne mažesnis kaip MMA.; ","")&amp;IF($I12="","Tikslinti I stulpelį – pasirinkti prioritetinę tikslinę grupę arba „Nepriskiriamas“; ","")&amp;IF('1_Bendrieji_duomenys'!$C$8="","Tikslinti 1_Bendrieji_duomenys 1.3 lauką – nurodyti socialinio verslo subjekto statusą; ","")&amp;IF(AND('1_Bendrieji_duomenys'!$C$8="Taip",$I12="Nepriskiriamas prioritetinei tikslinei grupei"),"Tikslinti I stulpelį arba 1_Bendrieji_duomenys 1.3 lauką – jei pareiškėjas turi socialinio verslo subjekto statusą, darbuotojui turi būti pasirinkta socialinio verslo prioritetinė grupė arba kita taikoma prioritetinė grupė; ","")&amp;IF(AND($I12="JP projektų pareiškėjų, turinčių socialinio verslo subjekto statusą, darbuotojai",'1_Bendrieji_duomenys'!$C$8&lt;&gt;"Taip"),"Tikslinti I stulpelį arba 1_Bendrieji_duomenys 1.3 lauką – socialinio verslo statusas turi būti „Taip“; ","")&amp;IF(OR($J12="",NOT(ISNUMBER($J12))),"Tikslinti J stulpelį – finansavimo laikotarpį mėnesiais; ","")&amp;IF(AND(ISNUMBER($J12),$J12&gt;18),"Tikslinti J stulpelį – laikotarpis negali viršyti 18 mėn.; ","")&amp;IF(AND(ISNUMBER($J12),$J12&lt;1),"Tikslinti J stulpelį – laikotarpis turi būti ne trumpesnis kaip 1 mėn.; ",""))</f>
        <v/>
      </c>
    </row>
    <row r="13" spans="1:26" ht="25.95" customHeight="1">
      <c r="A13" s="17">
        <v>9</v>
      </c>
      <c r="B13" s="7"/>
      <c r="C13" s="7"/>
      <c r="D13" s="30"/>
      <c r="E13" s="31"/>
      <c r="F13" s="30"/>
      <c r="G13" s="7"/>
      <c r="H13" s="7"/>
      <c r="I13" s="7"/>
      <c r="J13" s="7"/>
      <c r="K13" s="7"/>
      <c r="L13" s="13" t="str">
        <f t="shared" si="0"/>
        <v/>
      </c>
      <c r="M13" s="13" t="str">
        <f t="shared" si="1"/>
        <v/>
      </c>
      <c r="N13" s="10" t="str">
        <f>IF($M13="","",IF($M13="FĮ-38-02",'1_Bendrieji_duomenys'!$C$14,IF($M13="FĮ-38-03",'1_Bendrieji_duomenys'!$C$15,"")))</f>
        <v/>
      </c>
      <c r="O13" s="13" t="str">
        <f t="shared" si="2"/>
        <v/>
      </c>
      <c r="P13" s="10" t="str">
        <f t="shared" si="3"/>
        <v/>
      </c>
      <c r="Q13" s="18" t="str">
        <f>IF(COUNTA($B13:$K13)=0,"",IF($B13="","Tikslinti B stulpelį – darbuotojo vardą; ","")&amp;IF($C13="","Tikslinti C stulpelį – darbuotojo pavardę; ","")&amp;IF(NOT(OR(ISNUMBER($D13),AND(LEN($D13)=10,OR(MID($D13,5,1)="-",MID($D13,5,1)="."),OR(MID($D13,8,1)="-",MID($D13,8,1)="."),IFERROR(ISNUMBER(VALUE(LEFT($D13,4))),FALSE),IFERROR(ISNUMBER(VALUE(MID($D13,6,2))),FALSE),IFERROR(ISNUMBER(VALUE(RIGHT($D13,2))),FALSE)))),"Tikslinti D stulpelį – gimimo data turi būti formatu YYYY-MM-DD; ","")&amp;IF($E13="","Tikslinti E stulpelį – socialinio draudimo numerį; ","")&amp;IF(NOT(OR(ISNUMBER($F13),AND(LEN($F13)=10,OR(MID($F13,5,1)="-",MID($F13,5,1)="."),OR(MID($F13,8,1)="-",MID($F13,8,1)="."),IFERROR(ISNUMBER(VALUE(LEFT($F13,4))),FALSE),IFERROR(ISNUMBER(VALUE(MID($F13,6,2))),FALSE),IFERROR(ISNUMBER(VALUE(RIGHT($F13,2))),FALSE)))),"Tikslinti F stulpelį – įsidarbinimo data turi būti formatu YYYY-MM-DD; ","")&amp;IF($G13&lt;&gt;"Taip","Neatitikimas G stulpelyje – Parama taikant FĮ teikiama tik už pagal darbo sutartį įdarbintą darbuotoją; ","")&amp;IF($H13&lt;&gt;"Taip","Neatitikimas H stulpelyje – Parama taikant FĮ teikiama tik už darbuotoją, kurio DU ne mažesnis kaip MMA.; ","")&amp;IF($I13="","Tikslinti I stulpelį – pasirinkti prioritetinę tikslinę grupę arba „Nepriskiriamas“; ","")&amp;IF('1_Bendrieji_duomenys'!$C$8="","Tikslinti 1_Bendrieji_duomenys 1.3 lauką – nurodyti socialinio verslo subjekto statusą; ","")&amp;IF(AND('1_Bendrieji_duomenys'!$C$8="Taip",$I13="Nepriskiriamas prioritetinei tikslinei grupei"),"Tikslinti I stulpelį arba 1_Bendrieji_duomenys 1.3 lauką – jei pareiškėjas turi socialinio verslo subjekto statusą, darbuotojui turi būti pasirinkta socialinio verslo prioritetinė grupė arba kita taikoma prioritetinė grupė; ","")&amp;IF(AND($I13="JP projektų pareiškėjų, turinčių socialinio verslo subjekto statusą, darbuotojai",'1_Bendrieji_duomenys'!$C$8&lt;&gt;"Taip"),"Tikslinti I stulpelį arba 1_Bendrieji_duomenys 1.3 lauką – socialinio verslo statusas turi būti „Taip“; ","")&amp;IF(OR($J13="",NOT(ISNUMBER($J13))),"Tikslinti J stulpelį – finansavimo laikotarpį mėnesiais; ","")&amp;IF(AND(ISNUMBER($J13),$J13&gt;18),"Tikslinti J stulpelį – laikotarpis negali viršyti 18 mėn.; ","")&amp;IF(AND(ISNUMBER($J13),$J13&lt;1),"Tikslinti J stulpelį – laikotarpis turi būti ne trumpesnis kaip 1 mėn.; ",""))</f>
        <v/>
      </c>
    </row>
    <row r="14" spans="1:26" ht="25.95" customHeight="1">
      <c r="A14" s="17">
        <v>10</v>
      </c>
      <c r="B14" s="7"/>
      <c r="C14" s="7"/>
      <c r="D14" s="30"/>
      <c r="E14" s="31"/>
      <c r="F14" s="30"/>
      <c r="G14" s="7"/>
      <c r="H14" s="7"/>
      <c r="I14" s="7"/>
      <c r="J14" s="7"/>
      <c r="K14" s="7"/>
      <c r="L14" s="13" t="str">
        <f t="shared" si="0"/>
        <v/>
      </c>
      <c r="M14" s="13" t="str">
        <f t="shared" si="1"/>
        <v/>
      </c>
      <c r="N14" s="10" t="str">
        <f>IF($M14="","",IF($M14="FĮ-38-02",'1_Bendrieji_duomenys'!$C$14,IF($M14="FĮ-38-03",'1_Bendrieji_duomenys'!$C$15,"")))</f>
        <v/>
      </c>
      <c r="O14" s="13" t="str">
        <f t="shared" si="2"/>
        <v/>
      </c>
      <c r="P14" s="10" t="str">
        <f t="shared" si="3"/>
        <v/>
      </c>
      <c r="Q14" s="18" t="str">
        <f>IF(COUNTA($B14:$K14)=0,"",IF($B14="","Tikslinti B stulpelį – darbuotojo vardą; ","")&amp;IF($C14="","Tikslinti C stulpelį – darbuotojo pavardę; ","")&amp;IF(NOT(OR(ISNUMBER($D14),AND(LEN($D14)=10,OR(MID($D14,5,1)="-",MID($D14,5,1)="."),OR(MID($D14,8,1)="-",MID($D14,8,1)="."),IFERROR(ISNUMBER(VALUE(LEFT($D14,4))),FALSE),IFERROR(ISNUMBER(VALUE(MID($D14,6,2))),FALSE),IFERROR(ISNUMBER(VALUE(RIGHT($D14,2))),FALSE)))),"Tikslinti D stulpelį – gimimo data turi būti formatu YYYY-MM-DD; ","")&amp;IF($E14="","Tikslinti E stulpelį – socialinio draudimo numerį; ","")&amp;IF(NOT(OR(ISNUMBER($F14),AND(LEN($F14)=10,OR(MID($F14,5,1)="-",MID($F14,5,1)="."),OR(MID($F14,8,1)="-",MID($F14,8,1)="."),IFERROR(ISNUMBER(VALUE(LEFT($F14,4))),FALSE),IFERROR(ISNUMBER(VALUE(MID($F14,6,2))),FALSE),IFERROR(ISNUMBER(VALUE(RIGHT($F14,2))),FALSE)))),"Tikslinti F stulpelį – įsidarbinimo data turi būti formatu YYYY-MM-DD; ","")&amp;IF($G14&lt;&gt;"Taip","Neatitikimas G stulpelyje – Parama taikant FĮ teikiama tik už pagal darbo sutartį įdarbintą darbuotoją; ","")&amp;IF($H14&lt;&gt;"Taip","Neatitikimas H stulpelyje – Parama taikant FĮ teikiama tik už darbuotoją, kurio DU ne mažesnis kaip MMA.; ","")&amp;IF($I14="","Tikslinti I stulpelį – pasirinkti prioritetinę tikslinę grupę arba „Nepriskiriamas“; ","")&amp;IF('1_Bendrieji_duomenys'!$C$8="","Tikslinti 1_Bendrieji_duomenys 1.3 lauką – nurodyti socialinio verslo subjekto statusą; ","")&amp;IF(AND('1_Bendrieji_duomenys'!$C$8="Taip",$I14="Nepriskiriamas prioritetinei tikslinei grupei"),"Tikslinti I stulpelį arba 1_Bendrieji_duomenys 1.3 lauką – jei pareiškėjas turi socialinio verslo subjekto statusą, darbuotojui turi būti pasirinkta socialinio verslo prioritetinė grupė arba kita taikoma prioritetinė grupė; ","")&amp;IF(AND($I14="JP projektų pareiškėjų, turinčių socialinio verslo subjekto statusą, darbuotojai",'1_Bendrieji_duomenys'!$C$8&lt;&gt;"Taip"),"Tikslinti I stulpelį arba 1_Bendrieji_duomenys 1.3 lauką – socialinio verslo statusas turi būti „Taip“; ","")&amp;IF(OR($J14="",NOT(ISNUMBER($J14))),"Tikslinti J stulpelį – finansavimo laikotarpį mėnesiais; ","")&amp;IF(AND(ISNUMBER($J14),$J14&gt;18),"Tikslinti J stulpelį – laikotarpis negali viršyti 18 mėn.; ","")&amp;IF(AND(ISNUMBER($J14),$J14&lt;1),"Tikslinti J stulpelį – laikotarpis turi būti ne trumpesnis kaip 1 mėn.; ",""))</f>
        <v/>
      </c>
    </row>
    <row r="15" spans="1:26" ht="25.95" customHeight="1">
      <c r="A15" s="17">
        <v>11</v>
      </c>
      <c r="B15" s="7"/>
      <c r="C15" s="7"/>
      <c r="D15" s="30"/>
      <c r="E15" s="31"/>
      <c r="F15" s="30"/>
      <c r="G15" s="7"/>
      <c r="H15" s="7"/>
      <c r="I15" s="7"/>
      <c r="J15" s="7"/>
      <c r="K15" s="7"/>
      <c r="L15" s="13" t="str">
        <f t="shared" si="0"/>
        <v/>
      </c>
      <c r="M15" s="13" t="str">
        <f t="shared" si="1"/>
        <v/>
      </c>
      <c r="N15" s="10" t="str">
        <f>IF($M15="","",IF($M15="FĮ-38-02",'1_Bendrieji_duomenys'!$C$14,IF($M15="FĮ-38-03",'1_Bendrieji_duomenys'!$C$15,"")))</f>
        <v/>
      </c>
      <c r="O15" s="13" t="str">
        <f t="shared" si="2"/>
        <v/>
      </c>
      <c r="P15" s="10" t="str">
        <f t="shared" si="3"/>
        <v/>
      </c>
      <c r="Q15" s="18" t="str">
        <f>IF(COUNTA($B15:$K15)=0,"",IF($B15="","Tikslinti B stulpelį – darbuotojo vardą; ","")&amp;IF($C15="","Tikslinti C stulpelį – darbuotojo pavardę; ","")&amp;IF(NOT(OR(ISNUMBER($D15),AND(LEN($D15)=10,OR(MID($D15,5,1)="-",MID($D15,5,1)="."),OR(MID($D15,8,1)="-",MID($D15,8,1)="."),IFERROR(ISNUMBER(VALUE(LEFT($D15,4))),FALSE),IFERROR(ISNUMBER(VALUE(MID($D15,6,2))),FALSE),IFERROR(ISNUMBER(VALUE(RIGHT($D15,2))),FALSE)))),"Tikslinti D stulpelį – gimimo data turi būti formatu YYYY-MM-DD; ","")&amp;IF($E15="","Tikslinti E stulpelį – socialinio draudimo numerį; ","")&amp;IF(NOT(OR(ISNUMBER($F15),AND(LEN($F15)=10,OR(MID($F15,5,1)="-",MID($F15,5,1)="."),OR(MID($F15,8,1)="-",MID($F15,8,1)="."),IFERROR(ISNUMBER(VALUE(LEFT($F15,4))),FALSE),IFERROR(ISNUMBER(VALUE(MID($F15,6,2))),FALSE),IFERROR(ISNUMBER(VALUE(RIGHT($F15,2))),FALSE)))),"Tikslinti F stulpelį – įsidarbinimo data turi būti formatu YYYY-MM-DD; ","")&amp;IF($G15&lt;&gt;"Taip","Neatitikimas G stulpelyje – Parama taikant FĮ teikiama tik už pagal darbo sutartį įdarbintą darbuotoją; ","")&amp;IF($H15&lt;&gt;"Taip","Neatitikimas H stulpelyje – Parama taikant FĮ teikiama tik už darbuotoją, kurio DU ne mažesnis kaip MMA.; ","")&amp;IF($I15="","Tikslinti I stulpelį – pasirinkti prioritetinę tikslinę grupę arba „Nepriskiriamas“; ","")&amp;IF('1_Bendrieji_duomenys'!$C$8="","Tikslinti 1_Bendrieji_duomenys 1.3 lauką – nurodyti socialinio verslo subjekto statusą; ","")&amp;IF(AND('1_Bendrieji_duomenys'!$C$8="Taip",$I15="Nepriskiriamas prioritetinei tikslinei grupei"),"Tikslinti I stulpelį arba 1_Bendrieji_duomenys 1.3 lauką – jei pareiškėjas turi socialinio verslo subjekto statusą, darbuotojui turi būti pasirinkta socialinio verslo prioritetinė grupė arba kita taikoma prioritetinė grupė; ","")&amp;IF(AND($I15="JP projektų pareiškėjų, turinčių socialinio verslo subjekto statusą, darbuotojai",'1_Bendrieji_duomenys'!$C$8&lt;&gt;"Taip"),"Tikslinti I stulpelį arba 1_Bendrieji_duomenys 1.3 lauką – socialinio verslo statusas turi būti „Taip“; ","")&amp;IF(OR($J15="",NOT(ISNUMBER($J15))),"Tikslinti J stulpelį – finansavimo laikotarpį mėnesiais; ","")&amp;IF(AND(ISNUMBER($J15),$J15&gt;18),"Tikslinti J stulpelį – laikotarpis negali viršyti 18 mėn.; ","")&amp;IF(AND(ISNUMBER($J15),$J15&lt;1),"Tikslinti J stulpelį – laikotarpis turi būti ne trumpesnis kaip 1 mėn.; ",""))</f>
        <v/>
      </c>
    </row>
    <row r="16" spans="1:26" ht="25.95" customHeight="1">
      <c r="A16" s="17">
        <v>12</v>
      </c>
      <c r="B16" s="7"/>
      <c r="C16" s="7"/>
      <c r="D16" s="30"/>
      <c r="E16" s="31"/>
      <c r="F16" s="30"/>
      <c r="G16" s="7"/>
      <c r="H16" s="7"/>
      <c r="I16" s="7"/>
      <c r="J16" s="7"/>
      <c r="K16" s="7"/>
      <c r="L16" s="13" t="str">
        <f t="shared" si="0"/>
        <v/>
      </c>
      <c r="M16" s="13" t="str">
        <f t="shared" si="1"/>
        <v/>
      </c>
      <c r="N16" s="10" t="str">
        <f>IF($M16="","",IF($M16="FĮ-38-02",'1_Bendrieji_duomenys'!$C$14,IF($M16="FĮ-38-03",'1_Bendrieji_duomenys'!$C$15,"")))</f>
        <v/>
      </c>
      <c r="O16" s="13" t="str">
        <f t="shared" si="2"/>
        <v/>
      </c>
      <c r="P16" s="10" t="str">
        <f t="shared" si="3"/>
        <v/>
      </c>
      <c r="Q16" s="18" t="str">
        <f>IF(COUNTA($B16:$K16)=0,"",IF($B16="","Tikslinti B stulpelį – darbuotojo vardą; ","")&amp;IF($C16="","Tikslinti C stulpelį – darbuotojo pavardę; ","")&amp;IF(NOT(OR(ISNUMBER($D16),AND(LEN($D16)=10,OR(MID($D16,5,1)="-",MID($D16,5,1)="."),OR(MID($D16,8,1)="-",MID($D16,8,1)="."),IFERROR(ISNUMBER(VALUE(LEFT($D16,4))),FALSE),IFERROR(ISNUMBER(VALUE(MID($D16,6,2))),FALSE),IFERROR(ISNUMBER(VALUE(RIGHT($D16,2))),FALSE)))),"Tikslinti D stulpelį – gimimo data turi būti formatu YYYY-MM-DD; ","")&amp;IF($E16="","Tikslinti E stulpelį – socialinio draudimo numerį; ","")&amp;IF(NOT(OR(ISNUMBER($F16),AND(LEN($F16)=10,OR(MID($F16,5,1)="-",MID($F16,5,1)="."),OR(MID($F16,8,1)="-",MID($F16,8,1)="."),IFERROR(ISNUMBER(VALUE(LEFT($F16,4))),FALSE),IFERROR(ISNUMBER(VALUE(MID($F16,6,2))),FALSE),IFERROR(ISNUMBER(VALUE(RIGHT($F16,2))),FALSE)))),"Tikslinti F stulpelį – įsidarbinimo data turi būti formatu YYYY-MM-DD; ","")&amp;IF($G16&lt;&gt;"Taip","Neatitikimas G stulpelyje – Parama taikant FĮ teikiama tik už pagal darbo sutartį įdarbintą darbuotoją; ","")&amp;IF($H16&lt;&gt;"Taip","Neatitikimas H stulpelyje – Parama taikant FĮ teikiama tik už darbuotoją, kurio DU ne mažesnis kaip MMA.; ","")&amp;IF($I16="","Tikslinti I stulpelį – pasirinkti prioritetinę tikslinę grupę arba „Nepriskiriamas“; ","")&amp;IF('1_Bendrieji_duomenys'!$C$8="","Tikslinti 1_Bendrieji_duomenys 1.3 lauką – nurodyti socialinio verslo subjekto statusą; ","")&amp;IF(AND('1_Bendrieji_duomenys'!$C$8="Taip",$I16="Nepriskiriamas prioritetinei tikslinei grupei"),"Tikslinti I stulpelį arba 1_Bendrieji_duomenys 1.3 lauką – jei pareiškėjas turi socialinio verslo subjekto statusą, darbuotojui turi būti pasirinkta socialinio verslo prioritetinė grupė arba kita taikoma prioritetinė grupė; ","")&amp;IF(AND($I16="JP projektų pareiškėjų, turinčių socialinio verslo subjekto statusą, darbuotojai",'1_Bendrieji_duomenys'!$C$8&lt;&gt;"Taip"),"Tikslinti I stulpelį arba 1_Bendrieji_duomenys 1.3 lauką – socialinio verslo statusas turi būti „Taip“; ","")&amp;IF(OR($J16="",NOT(ISNUMBER($J16))),"Tikslinti J stulpelį – finansavimo laikotarpį mėnesiais; ","")&amp;IF(AND(ISNUMBER($J16),$J16&gt;18),"Tikslinti J stulpelį – laikotarpis negali viršyti 18 mėn.; ","")&amp;IF(AND(ISNUMBER($J16),$J16&lt;1),"Tikslinti J stulpelį – laikotarpis turi būti ne trumpesnis kaip 1 mėn.; ",""))</f>
        <v/>
      </c>
    </row>
    <row r="17" spans="1:17" ht="25.95" customHeight="1">
      <c r="A17" s="17">
        <v>13</v>
      </c>
      <c r="B17" s="7"/>
      <c r="C17" s="7"/>
      <c r="D17" s="30"/>
      <c r="E17" s="31"/>
      <c r="F17" s="30"/>
      <c r="G17" s="7"/>
      <c r="H17" s="7"/>
      <c r="I17" s="7"/>
      <c r="J17" s="7"/>
      <c r="K17" s="7"/>
      <c r="L17" s="13" t="str">
        <f t="shared" si="0"/>
        <v/>
      </c>
      <c r="M17" s="13" t="str">
        <f t="shared" si="1"/>
        <v/>
      </c>
      <c r="N17" s="10" t="str">
        <f>IF($M17="","",IF($M17="FĮ-38-02",'1_Bendrieji_duomenys'!$C$14,IF($M17="FĮ-38-03",'1_Bendrieji_duomenys'!$C$15,"")))</f>
        <v/>
      </c>
      <c r="O17" s="13" t="str">
        <f t="shared" si="2"/>
        <v/>
      </c>
      <c r="P17" s="10" t="str">
        <f t="shared" si="3"/>
        <v/>
      </c>
      <c r="Q17" s="18" t="str">
        <f>IF(COUNTA($B17:$K17)=0,"",IF($B17="","Tikslinti B stulpelį – darbuotojo vardą; ","")&amp;IF($C17="","Tikslinti C stulpelį – darbuotojo pavardę; ","")&amp;IF(NOT(OR(ISNUMBER($D17),AND(LEN($D17)=10,OR(MID($D17,5,1)="-",MID($D17,5,1)="."),OR(MID($D17,8,1)="-",MID($D17,8,1)="."),IFERROR(ISNUMBER(VALUE(LEFT($D17,4))),FALSE),IFERROR(ISNUMBER(VALUE(MID($D17,6,2))),FALSE),IFERROR(ISNUMBER(VALUE(RIGHT($D17,2))),FALSE)))),"Tikslinti D stulpelį – gimimo data turi būti formatu YYYY-MM-DD; ","")&amp;IF($E17="","Tikslinti E stulpelį – socialinio draudimo numerį; ","")&amp;IF(NOT(OR(ISNUMBER($F17),AND(LEN($F17)=10,OR(MID($F17,5,1)="-",MID($F17,5,1)="."),OR(MID($F17,8,1)="-",MID($F17,8,1)="."),IFERROR(ISNUMBER(VALUE(LEFT($F17,4))),FALSE),IFERROR(ISNUMBER(VALUE(MID($F17,6,2))),FALSE),IFERROR(ISNUMBER(VALUE(RIGHT($F17,2))),FALSE)))),"Tikslinti F stulpelį – įsidarbinimo data turi būti formatu YYYY-MM-DD; ","")&amp;IF($G17&lt;&gt;"Taip","Neatitikimas G stulpelyje – Parama taikant FĮ teikiama tik už pagal darbo sutartį įdarbintą darbuotoją; ","")&amp;IF($H17&lt;&gt;"Taip","Neatitikimas H stulpelyje – Parama taikant FĮ teikiama tik už darbuotoją, kurio DU ne mažesnis kaip MMA.; ","")&amp;IF($I17="","Tikslinti I stulpelį – pasirinkti prioritetinę tikslinę grupę arba „Nepriskiriamas“; ","")&amp;IF('1_Bendrieji_duomenys'!$C$8="","Tikslinti 1_Bendrieji_duomenys 1.3 lauką – nurodyti socialinio verslo subjekto statusą; ","")&amp;IF(AND('1_Bendrieji_duomenys'!$C$8="Taip",$I17="Nepriskiriamas prioritetinei tikslinei grupei"),"Tikslinti I stulpelį arba 1_Bendrieji_duomenys 1.3 lauką – jei pareiškėjas turi socialinio verslo subjekto statusą, darbuotojui turi būti pasirinkta socialinio verslo prioritetinė grupė arba kita taikoma prioritetinė grupė; ","")&amp;IF(AND($I17="JP projektų pareiškėjų, turinčių socialinio verslo subjekto statusą, darbuotojai",'1_Bendrieji_duomenys'!$C$8&lt;&gt;"Taip"),"Tikslinti I stulpelį arba 1_Bendrieji_duomenys 1.3 lauką – socialinio verslo statusas turi būti „Taip“; ","")&amp;IF(OR($J17="",NOT(ISNUMBER($J17))),"Tikslinti J stulpelį – finansavimo laikotarpį mėnesiais; ","")&amp;IF(AND(ISNUMBER($J17),$J17&gt;18),"Tikslinti J stulpelį – laikotarpis negali viršyti 18 mėn.; ","")&amp;IF(AND(ISNUMBER($J17),$J17&lt;1),"Tikslinti J stulpelį – laikotarpis turi būti ne trumpesnis kaip 1 mėn.; ",""))</f>
        <v/>
      </c>
    </row>
    <row r="18" spans="1:17" ht="25.95" customHeight="1">
      <c r="A18" s="17">
        <v>14</v>
      </c>
      <c r="B18" s="7"/>
      <c r="C18" s="7"/>
      <c r="D18" s="30"/>
      <c r="E18" s="31"/>
      <c r="F18" s="30"/>
      <c r="G18" s="7"/>
      <c r="H18" s="7"/>
      <c r="I18" s="7"/>
      <c r="J18" s="7"/>
      <c r="K18" s="7"/>
      <c r="L18" s="13" t="str">
        <f t="shared" si="0"/>
        <v/>
      </c>
      <c r="M18" s="13" t="str">
        <f t="shared" si="1"/>
        <v/>
      </c>
      <c r="N18" s="10" t="str">
        <f>IF($M18="","",IF($M18="FĮ-38-02",'1_Bendrieji_duomenys'!$C$14,IF($M18="FĮ-38-03",'1_Bendrieji_duomenys'!$C$15,"")))</f>
        <v/>
      </c>
      <c r="O18" s="13" t="str">
        <f t="shared" si="2"/>
        <v/>
      </c>
      <c r="P18" s="10" t="str">
        <f t="shared" si="3"/>
        <v/>
      </c>
      <c r="Q18" s="18" t="str">
        <f>IF(COUNTA($B18:$K18)=0,"",IF($B18="","Tikslinti B stulpelį – darbuotojo vardą; ","")&amp;IF($C18="","Tikslinti C stulpelį – darbuotojo pavardę; ","")&amp;IF(NOT(OR(ISNUMBER($D18),AND(LEN($D18)=10,OR(MID($D18,5,1)="-",MID($D18,5,1)="."),OR(MID($D18,8,1)="-",MID($D18,8,1)="."),IFERROR(ISNUMBER(VALUE(LEFT($D18,4))),FALSE),IFERROR(ISNUMBER(VALUE(MID($D18,6,2))),FALSE),IFERROR(ISNUMBER(VALUE(RIGHT($D18,2))),FALSE)))),"Tikslinti D stulpelį – gimimo data turi būti formatu YYYY-MM-DD; ","")&amp;IF($E18="","Tikslinti E stulpelį – socialinio draudimo numerį; ","")&amp;IF(NOT(OR(ISNUMBER($F18),AND(LEN($F18)=10,OR(MID($F18,5,1)="-",MID($F18,5,1)="."),OR(MID($F18,8,1)="-",MID($F18,8,1)="."),IFERROR(ISNUMBER(VALUE(LEFT($F18,4))),FALSE),IFERROR(ISNUMBER(VALUE(MID($F18,6,2))),FALSE),IFERROR(ISNUMBER(VALUE(RIGHT($F18,2))),FALSE)))),"Tikslinti F stulpelį – įsidarbinimo data turi būti formatu YYYY-MM-DD; ","")&amp;IF($G18&lt;&gt;"Taip","Neatitikimas G stulpelyje – Parama taikant FĮ teikiama tik už pagal darbo sutartį įdarbintą darbuotoją; ","")&amp;IF($H18&lt;&gt;"Taip","Neatitikimas H stulpelyje – Parama taikant FĮ teikiama tik už darbuotoją, kurio DU ne mažesnis kaip MMA.; ","")&amp;IF($I18="","Tikslinti I stulpelį – pasirinkti prioritetinę tikslinę grupę arba „Nepriskiriamas“; ","")&amp;IF('1_Bendrieji_duomenys'!$C$8="","Tikslinti 1_Bendrieji_duomenys 1.3 lauką – nurodyti socialinio verslo subjekto statusą; ","")&amp;IF(AND('1_Bendrieji_duomenys'!$C$8="Taip",$I18="Nepriskiriamas prioritetinei tikslinei grupei"),"Tikslinti I stulpelį arba 1_Bendrieji_duomenys 1.3 lauką – jei pareiškėjas turi socialinio verslo subjekto statusą, darbuotojui turi būti pasirinkta socialinio verslo prioritetinė grupė arba kita taikoma prioritetinė grupė; ","")&amp;IF(AND($I18="JP projektų pareiškėjų, turinčių socialinio verslo subjekto statusą, darbuotojai",'1_Bendrieji_duomenys'!$C$8&lt;&gt;"Taip"),"Tikslinti I stulpelį arba 1_Bendrieji_duomenys 1.3 lauką – socialinio verslo statusas turi būti „Taip“; ","")&amp;IF(OR($J18="",NOT(ISNUMBER($J18))),"Tikslinti J stulpelį – finansavimo laikotarpį mėnesiais; ","")&amp;IF(AND(ISNUMBER($J18),$J18&gt;18),"Tikslinti J stulpelį – laikotarpis negali viršyti 18 mėn.; ","")&amp;IF(AND(ISNUMBER($J18),$J18&lt;1),"Tikslinti J stulpelį – laikotarpis turi būti ne trumpesnis kaip 1 mėn.; ",""))</f>
        <v/>
      </c>
    </row>
    <row r="19" spans="1:17" ht="25.95" customHeight="1">
      <c r="A19" s="17">
        <v>15</v>
      </c>
      <c r="B19" s="7"/>
      <c r="C19" s="7"/>
      <c r="D19" s="30"/>
      <c r="E19" s="31"/>
      <c r="F19" s="30"/>
      <c r="G19" s="7"/>
      <c r="H19" s="7"/>
      <c r="I19" s="7"/>
      <c r="J19" s="7"/>
      <c r="K19" s="7"/>
      <c r="L19" s="13" t="str">
        <f t="shared" si="0"/>
        <v/>
      </c>
      <c r="M19" s="13" t="str">
        <f t="shared" si="1"/>
        <v/>
      </c>
      <c r="N19" s="10" t="str">
        <f>IF($M19="","",IF($M19="FĮ-38-02",'1_Bendrieji_duomenys'!$C$14,IF($M19="FĮ-38-03",'1_Bendrieji_duomenys'!$C$15,"")))</f>
        <v/>
      </c>
      <c r="O19" s="13" t="str">
        <f t="shared" si="2"/>
        <v/>
      </c>
      <c r="P19" s="10" t="str">
        <f t="shared" si="3"/>
        <v/>
      </c>
      <c r="Q19" s="18" t="str">
        <f>IF(COUNTA($B19:$K19)=0,"",IF($B19="","Tikslinti B stulpelį – darbuotojo vardą; ","")&amp;IF($C19="","Tikslinti C stulpelį – darbuotojo pavardę; ","")&amp;IF(NOT(OR(ISNUMBER($D19),AND(LEN($D19)=10,OR(MID($D19,5,1)="-",MID($D19,5,1)="."),OR(MID($D19,8,1)="-",MID($D19,8,1)="."),IFERROR(ISNUMBER(VALUE(LEFT($D19,4))),FALSE),IFERROR(ISNUMBER(VALUE(MID($D19,6,2))),FALSE),IFERROR(ISNUMBER(VALUE(RIGHT($D19,2))),FALSE)))),"Tikslinti D stulpelį – gimimo data turi būti formatu YYYY-MM-DD; ","")&amp;IF($E19="","Tikslinti E stulpelį – socialinio draudimo numerį; ","")&amp;IF(NOT(OR(ISNUMBER($F19),AND(LEN($F19)=10,OR(MID($F19,5,1)="-",MID($F19,5,1)="."),OR(MID($F19,8,1)="-",MID($F19,8,1)="."),IFERROR(ISNUMBER(VALUE(LEFT($F19,4))),FALSE),IFERROR(ISNUMBER(VALUE(MID($F19,6,2))),FALSE),IFERROR(ISNUMBER(VALUE(RIGHT($F19,2))),FALSE)))),"Tikslinti F stulpelį – įsidarbinimo data turi būti formatu YYYY-MM-DD; ","")&amp;IF($G19&lt;&gt;"Taip","Neatitikimas G stulpelyje – Parama taikant FĮ teikiama tik už pagal darbo sutartį įdarbintą darbuotoją; ","")&amp;IF($H19&lt;&gt;"Taip","Neatitikimas H stulpelyje – Parama taikant FĮ teikiama tik už darbuotoją, kurio DU ne mažesnis kaip MMA.; ","")&amp;IF($I19="","Tikslinti I stulpelį – pasirinkti prioritetinę tikslinę grupę arba „Nepriskiriamas“; ","")&amp;IF('1_Bendrieji_duomenys'!$C$8="","Tikslinti 1_Bendrieji_duomenys 1.3 lauką – nurodyti socialinio verslo subjekto statusą; ","")&amp;IF(AND('1_Bendrieji_duomenys'!$C$8="Taip",$I19="Nepriskiriamas prioritetinei tikslinei grupei"),"Tikslinti I stulpelį arba 1_Bendrieji_duomenys 1.3 lauką – jei pareiškėjas turi socialinio verslo subjekto statusą, darbuotojui turi būti pasirinkta socialinio verslo prioritetinė grupė arba kita taikoma prioritetinė grupė; ","")&amp;IF(AND($I19="JP projektų pareiškėjų, turinčių socialinio verslo subjekto statusą, darbuotojai",'1_Bendrieji_duomenys'!$C$8&lt;&gt;"Taip"),"Tikslinti I stulpelį arba 1_Bendrieji_duomenys 1.3 lauką – socialinio verslo statusas turi būti „Taip“; ","")&amp;IF(OR($J19="",NOT(ISNUMBER($J19))),"Tikslinti J stulpelį – finansavimo laikotarpį mėnesiais; ","")&amp;IF(AND(ISNUMBER($J19),$J19&gt;18),"Tikslinti J stulpelį – laikotarpis negali viršyti 18 mėn.; ","")&amp;IF(AND(ISNUMBER($J19),$J19&lt;1),"Tikslinti J stulpelį – laikotarpis turi būti ne trumpesnis kaip 1 mėn.; ",""))</f>
        <v/>
      </c>
    </row>
    <row r="20" spans="1:17" ht="25.95" customHeight="1">
      <c r="A20" s="17">
        <v>16</v>
      </c>
      <c r="B20" s="7"/>
      <c r="C20" s="7"/>
      <c r="D20" s="30"/>
      <c r="E20" s="31"/>
      <c r="F20" s="30"/>
      <c r="G20" s="7"/>
      <c r="H20" s="7"/>
      <c r="I20" s="7"/>
      <c r="J20" s="7"/>
      <c r="K20" s="7"/>
      <c r="L20" s="13" t="str">
        <f t="shared" si="0"/>
        <v/>
      </c>
      <c r="M20" s="13" t="str">
        <f t="shared" si="1"/>
        <v/>
      </c>
      <c r="N20" s="10" t="str">
        <f>IF($M20="","",IF($M20="FĮ-38-02",'1_Bendrieji_duomenys'!$C$14,IF($M20="FĮ-38-03",'1_Bendrieji_duomenys'!$C$15,"")))</f>
        <v/>
      </c>
      <c r="O20" s="13" t="str">
        <f t="shared" si="2"/>
        <v/>
      </c>
      <c r="P20" s="10" t="str">
        <f t="shared" si="3"/>
        <v/>
      </c>
      <c r="Q20" s="18" t="str">
        <f>IF(COUNTA($B20:$K20)=0,"",IF($B20="","Tikslinti B stulpelį – darbuotojo vardą; ","")&amp;IF($C20="","Tikslinti C stulpelį – darbuotojo pavardę; ","")&amp;IF(NOT(OR(ISNUMBER($D20),AND(LEN($D20)=10,OR(MID($D20,5,1)="-",MID($D20,5,1)="."),OR(MID($D20,8,1)="-",MID($D20,8,1)="."),IFERROR(ISNUMBER(VALUE(LEFT($D20,4))),FALSE),IFERROR(ISNUMBER(VALUE(MID($D20,6,2))),FALSE),IFERROR(ISNUMBER(VALUE(RIGHT($D20,2))),FALSE)))),"Tikslinti D stulpelį – gimimo data turi būti formatu YYYY-MM-DD; ","")&amp;IF($E20="","Tikslinti E stulpelį – socialinio draudimo numerį; ","")&amp;IF(NOT(OR(ISNUMBER($F20),AND(LEN($F20)=10,OR(MID($F20,5,1)="-",MID($F20,5,1)="."),OR(MID($F20,8,1)="-",MID($F20,8,1)="."),IFERROR(ISNUMBER(VALUE(LEFT($F20,4))),FALSE),IFERROR(ISNUMBER(VALUE(MID($F20,6,2))),FALSE),IFERROR(ISNUMBER(VALUE(RIGHT($F20,2))),FALSE)))),"Tikslinti F stulpelį – įsidarbinimo data turi būti formatu YYYY-MM-DD; ","")&amp;IF($G20&lt;&gt;"Taip","Neatitikimas G stulpelyje – Parama taikant FĮ teikiama tik už pagal darbo sutartį įdarbintą darbuotoją; ","")&amp;IF($H20&lt;&gt;"Taip","Neatitikimas H stulpelyje – Parama taikant FĮ teikiama tik už darbuotoją, kurio DU ne mažesnis kaip MMA.; ","")&amp;IF($I20="","Tikslinti I stulpelį – pasirinkti prioritetinę tikslinę grupę arba „Nepriskiriamas“; ","")&amp;IF('1_Bendrieji_duomenys'!$C$8="","Tikslinti 1_Bendrieji_duomenys 1.3 lauką – nurodyti socialinio verslo subjekto statusą; ","")&amp;IF(AND('1_Bendrieji_duomenys'!$C$8="Taip",$I20="Nepriskiriamas prioritetinei tikslinei grupei"),"Tikslinti I stulpelį arba 1_Bendrieji_duomenys 1.3 lauką – jei pareiškėjas turi socialinio verslo subjekto statusą, darbuotojui turi būti pasirinkta socialinio verslo prioritetinė grupė arba kita taikoma prioritetinė grupė; ","")&amp;IF(AND($I20="JP projektų pareiškėjų, turinčių socialinio verslo subjekto statusą, darbuotojai",'1_Bendrieji_duomenys'!$C$8&lt;&gt;"Taip"),"Tikslinti I stulpelį arba 1_Bendrieji_duomenys 1.3 lauką – socialinio verslo statusas turi būti „Taip“; ","")&amp;IF(OR($J20="",NOT(ISNUMBER($J20))),"Tikslinti J stulpelį – finansavimo laikotarpį mėnesiais; ","")&amp;IF(AND(ISNUMBER($J20),$J20&gt;18),"Tikslinti J stulpelį – laikotarpis negali viršyti 18 mėn.; ","")&amp;IF(AND(ISNUMBER($J20),$J20&lt;1),"Tikslinti J stulpelį – laikotarpis turi būti ne trumpesnis kaip 1 mėn.; ",""))</f>
        <v/>
      </c>
    </row>
    <row r="21" spans="1:17" ht="25.95" customHeight="1">
      <c r="A21" s="17">
        <v>17</v>
      </c>
      <c r="B21" s="7"/>
      <c r="C21" s="7"/>
      <c r="D21" s="30"/>
      <c r="E21" s="31"/>
      <c r="F21" s="30"/>
      <c r="G21" s="7"/>
      <c r="H21" s="7"/>
      <c r="I21" s="7"/>
      <c r="J21" s="7"/>
      <c r="K21" s="7"/>
      <c r="L21" s="13" t="str">
        <f t="shared" si="0"/>
        <v/>
      </c>
      <c r="M21" s="13" t="str">
        <f t="shared" si="1"/>
        <v/>
      </c>
      <c r="N21" s="10" t="str">
        <f>IF($M21="","",IF($M21="FĮ-38-02",'1_Bendrieji_duomenys'!$C$14,IF($M21="FĮ-38-03",'1_Bendrieji_duomenys'!$C$15,"")))</f>
        <v/>
      </c>
      <c r="O21" s="13" t="str">
        <f t="shared" si="2"/>
        <v/>
      </c>
      <c r="P21" s="10" t="str">
        <f t="shared" si="3"/>
        <v/>
      </c>
      <c r="Q21" s="18" t="str">
        <f>IF(COUNTA($B21:$K21)=0,"",IF($B21="","Tikslinti B stulpelį – darbuotojo vardą; ","")&amp;IF($C21="","Tikslinti C stulpelį – darbuotojo pavardę; ","")&amp;IF(NOT(OR(ISNUMBER($D21),AND(LEN($D21)=10,OR(MID($D21,5,1)="-",MID($D21,5,1)="."),OR(MID($D21,8,1)="-",MID($D21,8,1)="."),IFERROR(ISNUMBER(VALUE(LEFT($D21,4))),FALSE),IFERROR(ISNUMBER(VALUE(MID($D21,6,2))),FALSE),IFERROR(ISNUMBER(VALUE(RIGHT($D21,2))),FALSE)))),"Tikslinti D stulpelį – gimimo data turi būti formatu YYYY-MM-DD; ","")&amp;IF($E21="","Tikslinti E stulpelį – socialinio draudimo numerį; ","")&amp;IF(NOT(OR(ISNUMBER($F21),AND(LEN($F21)=10,OR(MID($F21,5,1)="-",MID($F21,5,1)="."),OR(MID($F21,8,1)="-",MID($F21,8,1)="."),IFERROR(ISNUMBER(VALUE(LEFT($F21,4))),FALSE),IFERROR(ISNUMBER(VALUE(MID($F21,6,2))),FALSE),IFERROR(ISNUMBER(VALUE(RIGHT($F21,2))),FALSE)))),"Tikslinti F stulpelį – įsidarbinimo data turi būti formatu YYYY-MM-DD; ","")&amp;IF($G21&lt;&gt;"Taip","Neatitikimas G stulpelyje – Parama taikant FĮ teikiama tik už pagal darbo sutartį įdarbintą darbuotoją; ","")&amp;IF($H21&lt;&gt;"Taip","Neatitikimas H stulpelyje – Parama taikant FĮ teikiama tik už darbuotoją, kurio DU ne mažesnis kaip MMA.; ","")&amp;IF($I21="","Tikslinti I stulpelį – pasirinkti prioritetinę tikslinę grupę arba „Nepriskiriamas“; ","")&amp;IF('1_Bendrieji_duomenys'!$C$8="","Tikslinti 1_Bendrieji_duomenys 1.3 lauką – nurodyti socialinio verslo subjekto statusą; ","")&amp;IF(AND('1_Bendrieji_duomenys'!$C$8="Taip",$I21="Nepriskiriamas prioritetinei tikslinei grupei"),"Tikslinti I stulpelį arba 1_Bendrieji_duomenys 1.3 lauką – jei pareiškėjas turi socialinio verslo subjekto statusą, darbuotojui turi būti pasirinkta socialinio verslo prioritetinė grupė arba kita taikoma prioritetinė grupė; ","")&amp;IF(AND($I21="JP projektų pareiškėjų, turinčių socialinio verslo subjekto statusą, darbuotojai",'1_Bendrieji_duomenys'!$C$8&lt;&gt;"Taip"),"Tikslinti I stulpelį arba 1_Bendrieji_duomenys 1.3 lauką – socialinio verslo statusas turi būti „Taip“; ","")&amp;IF(OR($J21="",NOT(ISNUMBER($J21))),"Tikslinti J stulpelį – finansavimo laikotarpį mėnesiais; ","")&amp;IF(AND(ISNUMBER($J21),$J21&gt;18),"Tikslinti J stulpelį – laikotarpis negali viršyti 18 mėn.; ","")&amp;IF(AND(ISNUMBER($J21),$J21&lt;1),"Tikslinti J stulpelį – laikotarpis turi būti ne trumpesnis kaip 1 mėn.; ",""))</f>
        <v/>
      </c>
    </row>
    <row r="22" spans="1:17" ht="25.95" customHeight="1">
      <c r="A22" s="17">
        <v>18</v>
      </c>
      <c r="B22" s="7"/>
      <c r="C22" s="7"/>
      <c r="D22" s="30"/>
      <c r="E22" s="31"/>
      <c r="F22" s="30"/>
      <c r="G22" s="7"/>
      <c r="H22" s="7"/>
      <c r="I22" s="7"/>
      <c r="J22" s="7"/>
      <c r="K22" s="7"/>
      <c r="L22" s="13" t="str">
        <f t="shared" si="0"/>
        <v/>
      </c>
      <c r="M22" s="13" t="str">
        <f t="shared" si="1"/>
        <v/>
      </c>
      <c r="N22" s="10" t="str">
        <f>IF($M22="","",IF($M22="FĮ-38-02",'1_Bendrieji_duomenys'!$C$14,IF($M22="FĮ-38-03",'1_Bendrieji_duomenys'!$C$15,"")))</f>
        <v/>
      </c>
      <c r="O22" s="13" t="str">
        <f t="shared" si="2"/>
        <v/>
      </c>
      <c r="P22" s="10" t="str">
        <f t="shared" si="3"/>
        <v/>
      </c>
      <c r="Q22" s="18" t="str">
        <f>IF(COUNTA($B22:$K22)=0,"",IF($B22="","Tikslinti B stulpelį – darbuotojo vardą; ","")&amp;IF($C22="","Tikslinti C stulpelį – darbuotojo pavardę; ","")&amp;IF(NOT(OR(ISNUMBER($D22),AND(LEN($D22)=10,OR(MID($D22,5,1)="-",MID($D22,5,1)="."),OR(MID($D22,8,1)="-",MID($D22,8,1)="."),IFERROR(ISNUMBER(VALUE(LEFT($D22,4))),FALSE),IFERROR(ISNUMBER(VALUE(MID($D22,6,2))),FALSE),IFERROR(ISNUMBER(VALUE(RIGHT($D22,2))),FALSE)))),"Tikslinti D stulpelį – gimimo data turi būti formatu YYYY-MM-DD; ","")&amp;IF($E22="","Tikslinti E stulpelį – socialinio draudimo numerį; ","")&amp;IF(NOT(OR(ISNUMBER($F22),AND(LEN($F22)=10,OR(MID($F22,5,1)="-",MID($F22,5,1)="."),OR(MID($F22,8,1)="-",MID($F22,8,1)="."),IFERROR(ISNUMBER(VALUE(LEFT($F22,4))),FALSE),IFERROR(ISNUMBER(VALUE(MID($F22,6,2))),FALSE),IFERROR(ISNUMBER(VALUE(RIGHT($F22,2))),FALSE)))),"Tikslinti F stulpelį – įsidarbinimo data turi būti formatu YYYY-MM-DD; ","")&amp;IF($G22&lt;&gt;"Taip","Neatitikimas G stulpelyje – Parama taikant FĮ teikiama tik už pagal darbo sutartį įdarbintą darbuotoją; ","")&amp;IF($H22&lt;&gt;"Taip","Neatitikimas H stulpelyje – Parama taikant FĮ teikiama tik už darbuotoją, kurio DU ne mažesnis kaip MMA.; ","")&amp;IF($I22="","Tikslinti I stulpelį – pasirinkti prioritetinę tikslinę grupę arba „Nepriskiriamas“; ","")&amp;IF('1_Bendrieji_duomenys'!$C$8="","Tikslinti 1_Bendrieji_duomenys 1.3 lauką – nurodyti socialinio verslo subjekto statusą; ","")&amp;IF(AND('1_Bendrieji_duomenys'!$C$8="Taip",$I22="Nepriskiriamas prioritetinei tikslinei grupei"),"Tikslinti I stulpelį arba 1_Bendrieji_duomenys 1.3 lauką – jei pareiškėjas turi socialinio verslo subjekto statusą, darbuotojui turi būti pasirinkta socialinio verslo prioritetinė grupė arba kita taikoma prioritetinė grupė; ","")&amp;IF(AND($I22="JP projektų pareiškėjų, turinčių socialinio verslo subjekto statusą, darbuotojai",'1_Bendrieji_duomenys'!$C$8&lt;&gt;"Taip"),"Tikslinti I stulpelį arba 1_Bendrieji_duomenys 1.3 lauką – socialinio verslo statusas turi būti „Taip“; ","")&amp;IF(OR($J22="",NOT(ISNUMBER($J22))),"Tikslinti J stulpelį – finansavimo laikotarpį mėnesiais; ","")&amp;IF(AND(ISNUMBER($J22),$J22&gt;18),"Tikslinti J stulpelį – laikotarpis negali viršyti 18 mėn.; ","")&amp;IF(AND(ISNUMBER($J22),$J22&lt;1),"Tikslinti J stulpelį – laikotarpis turi būti ne trumpesnis kaip 1 mėn.; ",""))</f>
        <v/>
      </c>
    </row>
    <row r="23" spans="1:17" ht="25.95" customHeight="1">
      <c r="A23" s="17">
        <v>19</v>
      </c>
      <c r="B23" s="7"/>
      <c r="C23" s="7"/>
      <c r="D23" s="30"/>
      <c r="E23" s="31"/>
      <c r="F23" s="30"/>
      <c r="G23" s="7"/>
      <c r="H23" s="7"/>
      <c r="I23" s="7"/>
      <c r="J23" s="7"/>
      <c r="K23" s="7"/>
      <c r="L23" s="13" t="str">
        <f t="shared" si="0"/>
        <v/>
      </c>
      <c r="M23" s="13" t="str">
        <f t="shared" si="1"/>
        <v/>
      </c>
      <c r="N23" s="10" t="str">
        <f>IF($M23="","",IF($M23="FĮ-38-02",'1_Bendrieji_duomenys'!$C$14,IF($M23="FĮ-38-03",'1_Bendrieji_duomenys'!$C$15,"")))</f>
        <v/>
      </c>
      <c r="O23" s="13" t="str">
        <f t="shared" si="2"/>
        <v/>
      </c>
      <c r="P23" s="10" t="str">
        <f t="shared" si="3"/>
        <v/>
      </c>
      <c r="Q23" s="18" t="str">
        <f>IF(COUNTA($B23:$K23)=0,"",IF($B23="","Tikslinti B stulpelį – darbuotojo vardą; ","")&amp;IF($C23="","Tikslinti C stulpelį – darbuotojo pavardę; ","")&amp;IF(NOT(OR(ISNUMBER($D23),AND(LEN($D23)=10,OR(MID($D23,5,1)="-",MID($D23,5,1)="."),OR(MID($D23,8,1)="-",MID($D23,8,1)="."),IFERROR(ISNUMBER(VALUE(LEFT($D23,4))),FALSE),IFERROR(ISNUMBER(VALUE(MID($D23,6,2))),FALSE),IFERROR(ISNUMBER(VALUE(RIGHT($D23,2))),FALSE)))),"Tikslinti D stulpelį – gimimo data turi būti formatu YYYY-MM-DD; ","")&amp;IF($E23="","Tikslinti E stulpelį – socialinio draudimo numerį; ","")&amp;IF(NOT(OR(ISNUMBER($F23),AND(LEN($F23)=10,OR(MID($F23,5,1)="-",MID($F23,5,1)="."),OR(MID($F23,8,1)="-",MID($F23,8,1)="."),IFERROR(ISNUMBER(VALUE(LEFT($F23,4))),FALSE),IFERROR(ISNUMBER(VALUE(MID($F23,6,2))),FALSE),IFERROR(ISNUMBER(VALUE(RIGHT($F23,2))),FALSE)))),"Tikslinti F stulpelį – įsidarbinimo data turi būti formatu YYYY-MM-DD; ","")&amp;IF($G23&lt;&gt;"Taip","Neatitikimas G stulpelyje – Parama taikant FĮ teikiama tik už pagal darbo sutartį įdarbintą darbuotoją; ","")&amp;IF($H23&lt;&gt;"Taip","Neatitikimas H stulpelyje – Parama taikant FĮ teikiama tik už darbuotoją, kurio DU ne mažesnis kaip MMA.; ","")&amp;IF($I23="","Tikslinti I stulpelį – pasirinkti prioritetinę tikslinę grupę arba „Nepriskiriamas“; ","")&amp;IF('1_Bendrieji_duomenys'!$C$8="","Tikslinti 1_Bendrieji_duomenys 1.3 lauką – nurodyti socialinio verslo subjekto statusą; ","")&amp;IF(AND('1_Bendrieji_duomenys'!$C$8="Taip",$I23="Nepriskiriamas prioritetinei tikslinei grupei"),"Tikslinti I stulpelį arba 1_Bendrieji_duomenys 1.3 lauką – jei pareiškėjas turi socialinio verslo subjekto statusą, darbuotojui turi būti pasirinkta socialinio verslo prioritetinė grupė arba kita taikoma prioritetinė grupė; ","")&amp;IF(AND($I23="JP projektų pareiškėjų, turinčių socialinio verslo subjekto statusą, darbuotojai",'1_Bendrieji_duomenys'!$C$8&lt;&gt;"Taip"),"Tikslinti I stulpelį arba 1_Bendrieji_duomenys 1.3 lauką – socialinio verslo statusas turi būti „Taip“; ","")&amp;IF(OR($J23="",NOT(ISNUMBER($J23))),"Tikslinti J stulpelį – finansavimo laikotarpį mėnesiais; ","")&amp;IF(AND(ISNUMBER($J23),$J23&gt;18),"Tikslinti J stulpelį – laikotarpis negali viršyti 18 mėn.; ","")&amp;IF(AND(ISNUMBER($J23),$J23&lt;1),"Tikslinti J stulpelį – laikotarpis turi būti ne trumpesnis kaip 1 mėn.; ",""))</f>
        <v/>
      </c>
    </row>
    <row r="24" spans="1:17" ht="25.95" customHeight="1">
      <c r="A24" s="17">
        <v>20</v>
      </c>
      <c r="B24" s="7"/>
      <c r="C24" s="7"/>
      <c r="D24" s="30"/>
      <c r="E24" s="31"/>
      <c r="F24" s="30"/>
      <c r="G24" s="7"/>
      <c r="H24" s="7"/>
      <c r="I24" s="7"/>
      <c r="J24" s="7"/>
      <c r="K24" s="7"/>
      <c r="L24" s="13" t="str">
        <f t="shared" si="0"/>
        <v/>
      </c>
      <c r="M24" s="13" t="str">
        <f t="shared" si="1"/>
        <v/>
      </c>
      <c r="N24" s="10" t="str">
        <f>IF($M24="","",IF($M24="FĮ-38-02",'1_Bendrieji_duomenys'!$C$14,IF($M24="FĮ-38-03",'1_Bendrieji_duomenys'!$C$15,"")))</f>
        <v/>
      </c>
      <c r="O24" s="13" t="str">
        <f t="shared" si="2"/>
        <v/>
      </c>
      <c r="P24" s="10" t="str">
        <f t="shared" si="3"/>
        <v/>
      </c>
      <c r="Q24" s="18" t="str">
        <f>IF(COUNTA($B24:$K24)=0,"",IF($B24="","Tikslinti B stulpelį – darbuotojo vardą; ","")&amp;IF($C24="","Tikslinti C stulpelį – darbuotojo pavardę; ","")&amp;IF(NOT(OR(ISNUMBER($D24),AND(LEN($D24)=10,OR(MID($D24,5,1)="-",MID($D24,5,1)="."),OR(MID($D24,8,1)="-",MID($D24,8,1)="."),IFERROR(ISNUMBER(VALUE(LEFT($D24,4))),FALSE),IFERROR(ISNUMBER(VALUE(MID($D24,6,2))),FALSE),IFERROR(ISNUMBER(VALUE(RIGHT($D24,2))),FALSE)))),"Tikslinti D stulpelį – gimimo data turi būti formatu YYYY-MM-DD; ","")&amp;IF($E24="","Tikslinti E stulpelį – socialinio draudimo numerį; ","")&amp;IF(NOT(OR(ISNUMBER($F24),AND(LEN($F24)=10,OR(MID($F24,5,1)="-",MID($F24,5,1)="."),OR(MID($F24,8,1)="-",MID($F24,8,1)="."),IFERROR(ISNUMBER(VALUE(LEFT($F24,4))),FALSE),IFERROR(ISNUMBER(VALUE(MID($F24,6,2))),FALSE),IFERROR(ISNUMBER(VALUE(RIGHT($F24,2))),FALSE)))),"Tikslinti F stulpelį – įsidarbinimo data turi būti formatu YYYY-MM-DD; ","")&amp;IF($G24&lt;&gt;"Taip","Neatitikimas G stulpelyje – Parama taikant FĮ teikiama tik už pagal darbo sutartį įdarbintą darbuotoją; ","")&amp;IF($H24&lt;&gt;"Taip","Neatitikimas H stulpelyje – Parama taikant FĮ teikiama tik už darbuotoją, kurio DU ne mažesnis kaip MMA.; ","")&amp;IF($I24="","Tikslinti I stulpelį – pasirinkti prioritetinę tikslinę grupę arba „Nepriskiriamas“; ","")&amp;IF('1_Bendrieji_duomenys'!$C$8="","Tikslinti 1_Bendrieji_duomenys 1.3 lauką – nurodyti socialinio verslo subjekto statusą; ","")&amp;IF(AND('1_Bendrieji_duomenys'!$C$8="Taip",$I24="Nepriskiriamas prioritetinei tikslinei grupei"),"Tikslinti I stulpelį arba 1_Bendrieji_duomenys 1.3 lauką – jei pareiškėjas turi socialinio verslo subjekto statusą, darbuotojui turi būti pasirinkta socialinio verslo prioritetinė grupė arba kita taikoma prioritetinė grupė; ","")&amp;IF(AND($I24="JP projektų pareiškėjų, turinčių socialinio verslo subjekto statusą, darbuotojai",'1_Bendrieji_duomenys'!$C$8&lt;&gt;"Taip"),"Tikslinti I stulpelį arba 1_Bendrieji_duomenys 1.3 lauką – socialinio verslo statusas turi būti „Taip“; ","")&amp;IF(OR($J24="",NOT(ISNUMBER($J24))),"Tikslinti J stulpelį – finansavimo laikotarpį mėnesiais; ","")&amp;IF(AND(ISNUMBER($J24),$J24&gt;18),"Tikslinti J stulpelį – laikotarpis negali viršyti 18 mėn.; ","")&amp;IF(AND(ISNUMBER($J24),$J24&lt;1),"Tikslinti J stulpelį – laikotarpis turi būti ne trumpesnis kaip 1 mėn.; ",""))</f>
        <v/>
      </c>
    </row>
    <row r="25" spans="1:17" ht="25.95" customHeight="1">
      <c r="A25" s="17">
        <v>21</v>
      </c>
      <c r="B25" s="7"/>
      <c r="C25" s="7"/>
      <c r="D25" s="30"/>
      <c r="E25" s="31"/>
      <c r="F25" s="30"/>
      <c r="G25" s="7"/>
      <c r="H25" s="7"/>
      <c r="I25" s="7"/>
      <c r="J25" s="7"/>
      <c r="K25" s="7"/>
      <c r="L25" s="13" t="str">
        <f t="shared" si="0"/>
        <v/>
      </c>
      <c r="M25" s="13" t="str">
        <f t="shared" si="1"/>
        <v/>
      </c>
      <c r="N25" s="10" t="str">
        <f>IF($M25="","",IF($M25="FĮ-38-02",'1_Bendrieji_duomenys'!$C$14,IF($M25="FĮ-38-03",'1_Bendrieji_duomenys'!$C$15,"")))</f>
        <v/>
      </c>
      <c r="O25" s="13" t="str">
        <f t="shared" si="2"/>
        <v/>
      </c>
      <c r="P25" s="10" t="str">
        <f t="shared" si="3"/>
        <v/>
      </c>
      <c r="Q25" s="18" t="str">
        <f>IF(COUNTA($B25:$K25)=0,"",IF($B25="","Tikslinti B stulpelį – darbuotojo vardą; ","")&amp;IF($C25="","Tikslinti C stulpelį – darbuotojo pavardę; ","")&amp;IF(NOT(OR(ISNUMBER($D25),AND(LEN($D25)=10,OR(MID($D25,5,1)="-",MID($D25,5,1)="."),OR(MID($D25,8,1)="-",MID($D25,8,1)="."),IFERROR(ISNUMBER(VALUE(LEFT($D25,4))),FALSE),IFERROR(ISNUMBER(VALUE(MID($D25,6,2))),FALSE),IFERROR(ISNUMBER(VALUE(RIGHT($D25,2))),FALSE)))),"Tikslinti D stulpelį – gimimo data turi būti formatu YYYY-MM-DD; ","")&amp;IF($E25="","Tikslinti E stulpelį – socialinio draudimo numerį; ","")&amp;IF(NOT(OR(ISNUMBER($F25),AND(LEN($F25)=10,OR(MID($F25,5,1)="-",MID($F25,5,1)="."),OR(MID($F25,8,1)="-",MID($F25,8,1)="."),IFERROR(ISNUMBER(VALUE(LEFT($F25,4))),FALSE),IFERROR(ISNUMBER(VALUE(MID($F25,6,2))),FALSE),IFERROR(ISNUMBER(VALUE(RIGHT($F25,2))),FALSE)))),"Tikslinti F stulpelį – įsidarbinimo data turi būti formatu YYYY-MM-DD; ","")&amp;IF($G25&lt;&gt;"Taip","Neatitikimas G stulpelyje – Parama taikant FĮ teikiama tik už pagal darbo sutartį įdarbintą darbuotoją; ","")&amp;IF($H25&lt;&gt;"Taip","Neatitikimas H stulpelyje – Parama taikant FĮ teikiama tik už darbuotoją, kurio DU ne mažesnis kaip MMA.; ","")&amp;IF($I25="","Tikslinti I stulpelį – pasirinkti prioritetinę tikslinę grupę arba „Nepriskiriamas“; ","")&amp;IF('1_Bendrieji_duomenys'!$C$8="","Tikslinti 1_Bendrieji_duomenys 1.3 lauką – nurodyti socialinio verslo subjekto statusą; ","")&amp;IF(AND('1_Bendrieji_duomenys'!$C$8="Taip",$I25="Nepriskiriamas prioritetinei tikslinei grupei"),"Tikslinti I stulpelį arba 1_Bendrieji_duomenys 1.3 lauką – jei pareiškėjas turi socialinio verslo subjekto statusą, darbuotojui turi būti pasirinkta socialinio verslo prioritetinė grupė arba kita taikoma prioritetinė grupė; ","")&amp;IF(AND($I25="JP projektų pareiškėjų, turinčių socialinio verslo subjekto statusą, darbuotojai",'1_Bendrieji_duomenys'!$C$8&lt;&gt;"Taip"),"Tikslinti I stulpelį arba 1_Bendrieji_duomenys 1.3 lauką – socialinio verslo statusas turi būti „Taip“; ","")&amp;IF(OR($J25="",NOT(ISNUMBER($J25))),"Tikslinti J stulpelį – finansavimo laikotarpį mėnesiais; ","")&amp;IF(AND(ISNUMBER($J25),$J25&gt;18),"Tikslinti J stulpelį – laikotarpis negali viršyti 18 mėn.; ","")&amp;IF(AND(ISNUMBER($J25),$J25&lt;1),"Tikslinti J stulpelį – laikotarpis turi būti ne trumpesnis kaip 1 mėn.; ",""))</f>
        <v/>
      </c>
    </row>
    <row r="26" spans="1:17" ht="25.95" customHeight="1">
      <c r="A26" s="17">
        <v>22</v>
      </c>
      <c r="B26" s="7"/>
      <c r="C26" s="7"/>
      <c r="D26" s="30"/>
      <c r="E26" s="31"/>
      <c r="F26" s="30"/>
      <c r="G26" s="7"/>
      <c r="H26" s="7"/>
      <c r="I26" s="7"/>
      <c r="J26" s="7"/>
      <c r="K26" s="7"/>
      <c r="L26" s="13" t="str">
        <f t="shared" si="0"/>
        <v/>
      </c>
      <c r="M26" s="13" t="str">
        <f t="shared" si="1"/>
        <v/>
      </c>
      <c r="N26" s="10" t="str">
        <f>IF($M26="","",IF($M26="FĮ-38-02",'1_Bendrieji_duomenys'!$C$14,IF($M26="FĮ-38-03",'1_Bendrieji_duomenys'!$C$15,"")))</f>
        <v/>
      </c>
      <c r="O26" s="13" t="str">
        <f t="shared" si="2"/>
        <v/>
      </c>
      <c r="P26" s="10" t="str">
        <f t="shared" si="3"/>
        <v/>
      </c>
      <c r="Q26" s="18" t="str">
        <f>IF(COUNTA($B26:$K26)=0,"",IF($B26="","Tikslinti B stulpelį – darbuotojo vardą; ","")&amp;IF($C26="","Tikslinti C stulpelį – darbuotojo pavardę; ","")&amp;IF(NOT(OR(ISNUMBER($D26),AND(LEN($D26)=10,OR(MID($D26,5,1)="-",MID($D26,5,1)="."),OR(MID($D26,8,1)="-",MID($D26,8,1)="."),IFERROR(ISNUMBER(VALUE(LEFT($D26,4))),FALSE),IFERROR(ISNUMBER(VALUE(MID($D26,6,2))),FALSE),IFERROR(ISNUMBER(VALUE(RIGHT($D26,2))),FALSE)))),"Tikslinti D stulpelį – gimimo data turi būti formatu YYYY-MM-DD; ","")&amp;IF($E26="","Tikslinti E stulpelį – socialinio draudimo numerį; ","")&amp;IF(NOT(OR(ISNUMBER($F26),AND(LEN($F26)=10,OR(MID($F26,5,1)="-",MID($F26,5,1)="."),OR(MID($F26,8,1)="-",MID($F26,8,1)="."),IFERROR(ISNUMBER(VALUE(LEFT($F26,4))),FALSE),IFERROR(ISNUMBER(VALUE(MID($F26,6,2))),FALSE),IFERROR(ISNUMBER(VALUE(RIGHT($F26,2))),FALSE)))),"Tikslinti F stulpelį – įsidarbinimo data turi būti formatu YYYY-MM-DD; ","")&amp;IF($G26&lt;&gt;"Taip","Neatitikimas G stulpelyje – Parama taikant FĮ teikiama tik už pagal darbo sutartį įdarbintą darbuotoją; ","")&amp;IF($H26&lt;&gt;"Taip","Neatitikimas H stulpelyje – Parama taikant FĮ teikiama tik už darbuotoją, kurio DU ne mažesnis kaip MMA.; ","")&amp;IF($I26="","Tikslinti I stulpelį – pasirinkti prioritetinę tikslinę grupę arba „Nepriskiriamas“; ","")&amp;IF('1_Bendrieji_duomenys'!$C$8="","Tikslinti 1_Bendrieji_duomenys 1.3 lauką – nurodyti socialinio verslo subjekto statusą; ","")&amp;IF(AND('1_Bendrieji_duomenys'!$C$8="Taip",$I26="Nepriskiriamas prioritetinei tikslinei grupei"),"Tikslinti I stulpelį arba 1_Bendrieji_duomenys 1.3 lauką – jei pareiškėjas turi socialinio verslo subjekto statusą, darbuotojui turi būti pasirinkta socialinio verslo prioritetinė grupė arba kita taikoma prioritetinė grupė; ","")&amp;IF(AND($I26="JP projektų pareiškėjų, turinčių socialinio verslo subjekto statusą, darbuotojai",'1_Bendrieji_duomenys'!$C$8&lt;&gt;"Taip"),"Tikslinti I stulpelį arba 1_Bendrieji_duomenys 1.3 lauką – socialinio verslo statusas turi būti „Taip“; ","")&amp;IF(OR($J26="",NOT(ISNUMBER($J26))),"Tikslinti J stulpelį – finansavimo laikotarpį mėnesiais; ","")&amp;IF(AND(ISNUMBER($J26),$J26&gt;18),"Tikslinti J stulpelį – laikotarpis negali viršyti 18 mėn.; ","")&amp;IF(AND(ISNUMBER($J26),$J26&lt;1),"Tikslinti J stulpelį – laikotarpis turi būti ne trumpesnis kaip 1 mėn.; ",""))</f>
        <v/>
      </c>
    </row>
    <row r="27" spans="1:17" ht="25.95" customHeight="1">
      <c r="A27" s="17">
        <v>23</v>
      </c>
      <c r="B27" s="7"/>
      <c r="C27" s="7"/>
      <c r="D27" s="30"/>
      <c r="E27" s="31"/>
      <c r="F27" s="30"/>
      <c r="G27" s="7"/>
      <c r="H27" s="7"/>
      <c r="I27" s="7"/>
      <c r="J27" s="7"/>
      <c r="K27" s="7"/>
      <c r="L27" s="13" t="str">
        <f t="shared" si="0"/>
        <v/>
      </c>
      <c r="M27" s="13" t="str">
        <f t="shared" si="1"/>
        <v/>
      </c>
      <c r="N27" s="10" t="str">
        <f>IF($M27="","",IF($M27="FĮ-38-02",'1_Bendrieji_duomenys'!$C$14,IF($M27="FĮ-38-03",'1_Bendrieji_duomenys'!$C$15,"")))</f>
        <v/>
      </c>
      <c r="O27" s="13" t="str">
        <f t="shared" si="2"/>
        <v/>
      </c>
      <c r="P27" s="10" t="str">
        <f t="shared" si="3"/>
        <v/>
      </c>
      <c r="Q27" s="18" t="str">
        <f>IF(COUNTA($B27:$K27)=0,"",IF($B27="","Tikslinti B stulpelį – darbuotojo vardą; ","")&amp;IF($C27="","Tikslinti C stulpelį – darbuotojo pavardę; ","")&amp;IF(NOT(OR(ISNUMBER($D27),AND(LEN($D27)=10,OR(MID($D27,5,1)="-",MID($D27,5,1)="."),OR(MID($D27,8,1)="-",MID($D27,8,1)="."),IFERROR(ISNUMBER(VALUE(LEFT($D27,4))),FALSE),IFERROR(ISNUMBER(VALUE(MID($D27,6,2))),FALSE),IFERROR(ISNUMBER(VALUE(RIGHT($D27,2))),FALSE)))),"Tikslinti D stulpelį – gimimo data turi būti formatu YYYY-MM-DD; ","")&amp;IF($E27="","Tikslinti E stulpelį – socialinio draudimo numerį; ","")&amp;IF(NOT(OR(ISNUMBER($F27),AND(LEN($F27)=10,OR(MID($F27,5,1)="-",MID($F27,5,1)="."),OR(MID($F27,8,1)="-",MID($F27,8,1)="."),IFERROR(ISNUMBER(VALUE(LEFT($F27,4))),FALSE),IFERROR(ISNUMBER(VALUE(MID($F27,6,2))),FALSE),IFERROR(ISNUMBER(VALUE(RIGHT($F27,2))),FALSE)))),"Tikslinti F stulpelį – įsidarbinimo data turi būti formatu YYYY-MM-DD; ","")&amp;IF($G27&lt;&gt;"Taip","Neatitikimas G stulpelyje – Parama taikant FĮ teikiama tik už pagal darbo sutartį įdarbintą darbuotoją; ","")&amp;IF($H27&lt;&gt;"Taip","Neatitikimas H stulpelyje – Parama taikant FĮ teikiama tik už darbuotoją, kurio DU ne mažesnis kaip MMA.; ","")&amp;IF($I27="","Tikslinti I stulpelį – pasirinkti prioritetinę tikslinę grupę arba „Nepriskiriamas“; ","")&amp;IF('1_Bendrieji_duomenys'!$C$8="","Tikslinti 1_Bendrieji_duomenys 1.3 lauką – nurodyti socialinio verslo subjekto statusą; ","")&amp;IF(AND('1_Bendrieji_duomenys'!$C$8="Taip",$I27="Nepriskiriamas prioritetinei tikslinei grupei"),"Tikslinti I stulpelį arba 1_Bendrieji_duomenys 1.3 lauką – jei pareiškėjas turi socialinio verslo subjekto statusą, darbuotojui turi būti pasirinkta socialinio verslo prioritetinė grupė arba kita taikoma prioritetinė grupė; ","")&amp;IF(AND($I27="JP projektų pareiškėjų, turinčių socialinio verslo subjekto statusą, darbuotojai",'1_Bendrieji_duomenys'!$C$8&lt;&gt;"Taip"),"Tikslinti I stulpelį arba 1_Bendrieji_duomenys 1.3 lauką – socialinio verslo statusas turi būti „Taip“; ","")&amp;IF(OR($J27="",NOT(ISNUMBER($J27))),"Tikslinti J stulpelį – finansavimo laikotarpį mėnesiais; ","")&amp;IF(AND(ISNUMBER($J27),$J27&gt;18),"Tikslinti J stulpelį – laikotarpis negali viršyti 18 mėn.; ","")&amp;IF(AND(ISNUMBER($J27),$J27&lt;1),"Tikslinti J stulpelį – laikotarpis turi būti ne trumpesnis kaip 1 mėn.; ",""))</f>
        <v/>
      </c>
    </row>
    <row r="28" spans="1:17" ht="25.95" customHeight="1">
      <c r="A28" s="17">
        <v>24</v>
      </c>
      <c r="B28" s="7"/>
      <c r="C28" s="7"/>
      <c r="D28" s="30"/>
      <c r="E28" s="31"/>
      <c r="F28" s="30"/>
      <c r="G28" s="7"/>
      <c r="H28" s="7"/>
      <c r="I28" s="7"/>
      <c r="J28" s="7"/>
      <c r="K28" s="7"/>
      <c r="L28" s="13" t="str">
        <f t="shared" si="0"/>
        <v/>
      </c>
      <c r="M28" s="13" t="str">
        <f t="shared" si="1"/>
        <v/>
      </c>
      <c r="N28" s="10" t="str">
        <f>IF($M28="","",IF($M28="FĮ-38-02",'1_Bendrieji_duomenys'!$C$14,IF($M28="FĮ-38-03",'1_Bendrieji_duomenys'!$C$15,"")))</f>
        <v/>
      </c>
      <c r="O28" s="13" t="str">
        <f t="shared" si="2"/>
        <v/>
      </c>
      <c r="P28" s="10" t="str">
        <f t="shared" si="3"/>
        <v/>
      </c>
      <c r="Q28" s="18" t="str">
        <f>IF(COUNTA($B28:$K28)=0,"",IF($B28="","Tikslinti B stulpelį – darbuotojo vardą; ","")&amp;IF($C28="","Tikslinti C stulpelį – darbuotojo pavardę; ","")&amp;IF(NOT(OR(ISNUMBER($D28),AND(LEN($D28)=10,OR(MID($D28,5,1)="-",MID($D28,5,1)="."),OR(MID($D28,8,1)="-",MID($D28,8,1)="."),IFERROR(ISNUMBER(VALUE(LEFT($D28,4))),FALSE),IFERROR(ISNUMBER(VALUE(MID($D28,6,2))),FALSE),IFERROR(ISNUMBER(VALUE(RIGHT($D28,2))),FALSE)))),"Tikslinti D stulpelį – gimimo data turi būti formatu YYYY-MM-DD; ","")&amp;IF($E28="","Tikslinti E stulpelį – socialinio draudimo numerį; ","")&amp;IF(NOT(OR(ISNUMBER($F28),AND(LEN($F28)=10,OR(MID($F28,5,1)="-",MID($F28,5,1)="."),OR(MID($F28,8,1)="-",MID($F28,8,1)="."),IFERROR(ISNUMBER(VALUE(LEFT($F28,4))),FALSE),IFERROR(ISNUMBER(VALUE(MID($F28,6,2))),FALSE),IFERROR(ISNUMBER(VALUE(RIGHT($F28,2))),FALSE)))),"Tikslinti F stulpelį – įsidarbinimo data turi būti formatu YYYY-MM-DD; ","")&amp;IF($G28&lt;&gt;"Taip","Neatitikimas G stulpelyje – Parama taikant FĮ teikiama tik už pagal darbo sutartį įdarbintą darbuotoją; ","")&amp;IF($H28&lt;&gt;"Taip","Neatitikimas H stulpelyje – Parama taikant FĮ teikiama tik už darbuotoją, kurio DU ne mažesnis kaip MMA.; ","")&amp;IF($I28="","Tikslinti I stulpelį – pasirinkti prioritetinę tikslinę grupę arba „Nepriskiriamas“; ","")&amp;IF('1_Bendrieji_duomenys'!$C$8="","Tikslinti 1_Bendrieji_duomenys 1.3 lauką – nurodyti socialinio verslo subjekto statusą; ","")&amp;IF(AND('1_Bendrieji_duomenys'!$C$8="Taip",$I28="Nepriskiriamas prioritetinei tikslinei grupei"),"Tikslinti I stulpelį arba 1_Bendrieji_duomenys 1.3 lauką – jei pareiškėjas turi socialinio verslo subjekto statusą, darbuotojui turi būti pasirinkta socialinio verslo prioritetinė grupė arba kita taikoma prioritetinė grupė; ","")&amp;IF(AND($I28="JP projektų pareiškėjų, turinčių socialinio verslo subjekto statusą, darbuotojai",'1_Bendrieji_duomenys'!$C$8&lt;&gt;"Taip"),"Tikslinti I stulpelį arba 1_Bendrieji_duomenys 1.3 lauką – socialinio verslo statusas turi būti „Taip“; ","")&amp;IF(OR($J28="",NOT(ISNUMBER($J28))),"Tikslinti J stulpelį – finansavimo laikotarpį mėnesiais; ","")&amp;IF(AND(ISNUMBER($J28),$J28&gt;18),"Tikslinti J stulpelį – laikotarpis negali viršyti 18 mėn.; ","")&amp;IF(AND(ISNUMBER($J28),$J28&lt;1),"Tikslinti J stulpelį – laikotarpis turi būti ne trumpesnis kaip 1 mėn.; ",""))</f>
        <v/>
      </c>
    </row>
    <row r="29" spans="1:17" ht="25.95" customHeight="1">
      <c r="A29" s="17">
        <v>25</v>
      </c>
      <c r="B29" s="7"/>
      <c r="C29" s="7"/>
      <c r="D29" s="30"/>
      <c r="E29" s="31"/>
      <c r="F29" s="30"/>
      <c r="G29" s="7"/>
      <c r="H29" s="7"/>
      <c r="I29" s="7"/>
      <c r="J29" s="7"/>
      <c r="K29" s="7"/>
      <c r="L29" s="13" t="str">
        <f t="shared" si="0"/>
        <v/>
      </c>
      <c r="M29" s="13" t="str">
        <f t="shared" si="1"/>
        <v/>
      </c>
      <c r="N29" s="10" t="str">
        <f>IF($M29="","",IF($M29="FĮ-38-02",'1_Bendrieji_duomenys'!$C$14,IF($M29="FĮ-38-03",'1_Bendrieji_duomenys'!$C$15,"")))</f>
        <v/>
      </c>
      <c r="O29" s="13" t="str">
        <f t="shared" si="2"/>
        <v/>
      </c>
      <c r="P29" s="10" t="str">
        <f t="shared" si="3"/>
        <v/>
      </c>
      <c r="Q29" s="18" t="str">
        <f>IF(COUNTA($B29:$K29)=0,"",IF($B29="","Tikslinti B stulpelį – darbuotojo vardą; ","")&amp;IF($C29="","Tikslinti C stulpelį – darbuotojo pavardę; ","")&amp;IF(NOT(OR(ISNUMBER($D29),AND(LEN($D29)=10,OR(MID($D29,5,1)="-",MID($D29,5,1)="."),OR(MID($D29,8,1)="-",MID($D29,8,1)="."),IFERROR(ISNUMBER(VALUE(LEFT($D29,4))),FALSE),IFERROR(ISNUMBER(VALUE(MID($D29,6,2))),FALSE),IFERROR(ISNUMBER(VALUE(RIGHT($D29,2))),FALSE)))),"Tikslinti D stulpelį – gimimo data turi būti formatu YYYY-MM-DD; ","")&amp;IF($E29="","Tikslinti E stulpelį – socialinio draudimo numerį; ","")&amp;IF(NOT(OR(ISNUMBER($F29),AND(LEN($F29)=10,OR(MID($F29,5,1)="-",MID($F29,5,1)="."),OR(MID($F29,8,1)="-",MID($F29,8,1)="."),IFERROR(ISNUMBER(VALUE(LEFT($F29,4))),FALSE),IFERROR(ISNUMBER(VALUE(MID($F29,6,2))),FALSE),IFERROR(ISNUMBER(VALUE(RIGHT($F29,2))),FALSE)))),"Tikslinti F stulpelį – įsidarbinimo data turi būti formatu YYYY-MM-DD; ","")&amp;IF($G29&lt;&gt;"Taip","Neatitikimas G stulpelyje – Parama taikant FĮ teikiama tik už pagal darbo sutartį įdarbintą darbuotoją; ","")&amp;IF($H29&lt;&gt;"Taip","Neatitikimas H stulpelyje – Parama taikant FĮ teikiama tik už darbuotoją, kurio DU ne mažesnis kaip MMA.; ","")&amp;IF($I29="","Tikslinti I stulpelį – pasirinkti prioritetinę tikslinę grupę arba „Nepriskiriamas“; ","")&amp;IF('1_Bendrieji_duomenys'!$C$8="","Tikslinti 1_Bendrieji_duomenys 1.3 lauką – nurodyti socialinio verslo subjekto statusą; ","")&amp;IF(AND('1_Bendrieji_duomenys'!$C$8="Taip",$I29="Nepriskiriamas prioritetinei tikslinei grupei"),"Tikslinti I stulpelį arba 1_Bendrieji_duomenys 1.3 lauką – jei pareiškėjas turi socialinio verslo subjekto statusą, darbuotojui turi būti pasirinkta socialinio verslo prioritetinė grupė arba kita taikoma prioritetinė grupė; ","")&amp;IF(AND($I29="JP projektų pareiškėjų, turinčių socialinio verslo subjekto statusą, darbuotojai",'1_Bendrieji_duomenys'!$C$8&lt;&gt;"Taip"),"Tikslinti I stulpelį arba 1_Bendrieji_duomenys 1.3 lauką – socialinio verslo statusas turi būti „Taip“; ","")&amp;IF(OR($J29="",NOT(ISNUMBER($J29))),"Tikslinti J stulpelį – finansavimo laikotarpį mėnesiais; ","")&amp;IF(AND(ISNUMBER($J29),$J29&gt;18),"Tikslinti J stulpelį – laikotarpis negali viršyti 18 mėn.; ","")&amp;IF(AND(ISNUMBER($J29),$J29&lt;1),"Tikslinti J stulpelį – laikotarpis turi būti ne trumpesnis kaip 1 mėn.; ",""))</f>
        <v/>
      </c>
    </row>
    <row r="30" spans="1:17" ht="25.95" customHeight="1">
      <c r="A30" s="17">
        <v>26</v>
      </c>
      <c r="B30" s="7"/>
      <c r="C30" s="7"/>
      <c r="D30" s="30"/>
      <c r="E30" s="31"/>
      <c r="F30" s="30"/>
      <c r="G30" s="7"/>
      <c r="H30" s="7"/>
      <c r="I30" s="7"/>
      <c r="J30" s="7"/>
      <c r="K30" s="7"/>
      <c r="L30" s="13" t="str">
        <f t="shared" si="0"/>
        <v/>
      </c>
      <c r="M30" s="13" t="str">
        <f t="shared" si="1"/>
        <v/>
      </c>
      <c r="N30" s="10" t="str">
        <f>IF($M30="","",IF($M30="FĮ-38-02",'1_Bendrieji_duomenys'!$C$14,IF($M30="FĮ-38-03",'1_Bendrieji_duomenys'!$C$15,"")))</f>
        <v/>
      </c>
      <c r="O30" s="13" t="str">
        <f t="shared" si="2"/>
        <v/>
      </c>
      <c r="P30" s="10" t="str">
        <f t="shared" si="3"/>
        <v/>
      </c>
      <c r="Q30" s="18" t="str">
        <f>IF(COUNTA($B30:$K30)=0,"",IF($B30="","Tikslinti B stulpelį – darbuotojo vardą; ","")&amp;IF($C30="","Tikslinti C stulpelį – darbuotojo pavardę; ","")&amp;IF(NOT(OR(ISNUMBER($D30),AND(LEN($D30)=10,OR(MID($D30,5,1)="-",MID($D30,5,1)="."),OR(MID($D30,8,1)="-",MID($D30,8,1)="."),IFERROR(ISNUMBER(VALUE(LEFT($D30,4))),FALSE),IFERROR(ISNUMBER(VALUE(MID($D30,6,2))),FALSE),IFERROR(ISNUMBER(VALUE(RIGHT($D30,2))),FALSE)))),"Tikslinti D stulpelį – gimimo data turi būti formatu YYYY-MM-DD; ","")&amp;IF($E30="","Tikslinti E stulpelį – socialinio draudimo numerį; ","")&amp;IF(NOT(OR(ISNUMBER($F30),AND(LEN($F30)=10,OR(MID($F30,5,1)="-",MID($F30,5,1)="."),OR(MID($F30,8,1)="-",MID($F30,8,1)="."),IFERROR(ISNUMBER(VALUE(LEFT($F30,4))),FALSE),IFERROR(ISNUMBER(VALUE(MID($F30,6,2))),FALSE),IFERROR(ISNUMBER(VALUE(RIGHT($F30,2))),FALSE)))),"Tikslinti F stulpelį – įsidarbinimo data turi būti formatu YYYY-MM-DD; ","")&amp;IF($G30&lt;&gt;"Taip","Neatitikimas G stulpelyje – Parama taikant FĮ teikiama tik už pagal darbo sutartį įdarbintą darbuotoją; ","")&amp;IF($H30&lt;&gt;"Taip","Neatitikimas H stulpelyje – Parama taikant FĮ teikiama tik už darbuotoją, kurio DU ne mažesnis kaip MMA.; ","")&amp;IF($I30="","Tikslinti I stulpelį – pasirinkti prioritetinę tikslinę grupę arba „Nepriskiriamas“; ","")&amp;IF('1_Bendrieji_duomenys'!$C$8="","Tikslinti 1_Bendrieji_duomenys 1.3 lauką – nurodyti socialinio verslo subjekto statusą; ","")&amp;IF(AND('1_Bendrieji_duomenys'!$C$8="Taip",$I30="Nepriskiriamas prioritetinei tikslinei grupei"),"Tikslinti I stulpelį arba 1_Bendrieji_duomenys 1.3 lauką – jei pareiškėjas turi socialinio verslo subjekto statusą, darbuotojui turi būti pasirinkta socialinio verslo prioritetinė grupė arba kita taikoma prioritetinė grupė; ","")&amp;IF(AND($I30="JP projektų pareiškėjų, turinčių socialinio verslo subjekto statusą, darbuotojai",'1_Bendrieji_duomenys'!$C$8&lt;&gt;"Taip"),"Tikslinti I stulpelį arba 1_Bendrieji_duomenys 1.3 lauką – socialinio verslo statusas turi būti „Taip“; ","")&amp;IF(OR($J30="",NOT(ISNUMBER($J30))),"Tikslinti J stulpelį – finansavimo laikotarpį mėnesiais; ","")&amp;IF(AND(ISNUMBER($J30),$J30&gt;18),"Tikslinti J stulpelį – laikotarpis negali viršyti 18 mėn.; ","")&amp;IF(AND(ISNUMBER($J30),$J30&lt;1),"Tikslinti J stulpelį – laikotarpis turi būti ne trumpesnis kaip 1 mėn.; ",""))</f>
        <v/>
      </c>
    </row>
    <row r="31" spans="1:17" ht="25.95" customHeight="1">
      <c r="A31" s="17">
        <v>27</v>
      </c>
      <c r="B31" s="7"/>
      <c r="C31" s="7"/>
      <c r="D31" s="30"/>
      <c r="E31" s="31"/>
      <c r="F31" s="30"/>
      <c r="G31" s="7"/>
      <c r="H31" s="7"/>
      <c r="I31" s="7"/>
      <c r="J31" s="7"/>
      <c r="K31" s="7"/>
      <c r="L31" s="13" t="str">
        <f t="shared" si="0"/>
        <v/>
      </c>
      <c r="M31" s="13" t="str">
        <f t="shared" si="1"/>
        <v/>
      </c>
      <c r="N31" s="10" t="str">
        <f>IF($M31="","",IF($M31="FĮ-38-02",'1_Bendrieji_duomenys'!$C$14,IF($M31="FĮ-38-03",'1_Bendrieji_duomenys'!$C$15,"")))</f>
        <v/>
      </c>
      <c r="O31" s="13" t="str">
        <f t="shared" si="2"/>
        <v/>
      </c>
      <c r="P31" s="10" t="str">
        <f t="shared" si="3"/>
        <v/>
      </c>
      <c r="Q31" s="18" t="str">
        <f>IF(COUNTA($B31:$K31)=0,"",IF($B31="","Tikslinti B stulpelį – darbuotojo vardą; ","")&amp;IF($C31="","Tikslinti C stulpelį – darbuotojo pavardę; ","")&amp;IF(NOT(OR(ISNUMBER($D31),AND(LEN($D31)=10,OR(MID($D31,5,1)="-",MID($D31,5,1)="."),OR(MID($D31,8,1)="-",MID($D31,8,1)="."),IFERROR(ISNUMBER(VALUE(LEFT($D31,4))),FALSE),IFERROR(ISNUMBER(VALUE(MID($D31,6,2))),FALSE),IFERROR(ISNUMBER(VALUE(RIGHT($D31,2))),FALSE)))),"Tikslinti D stulpelį – gimimo data turi būti formatu YYYY-MM-DD; ","")&amp;IF($E31="","Tikslinti E stulpelį – socialinio draudimo numerį; ","")&amp;IF(NOT(OR(ISNUMBER($F31),AND(LEN($F31)=10,OR(MID($F31,5,1)="-",MID($F31,5,1)="."),OR(MID($F31,8,1)="-",MID($F31,8,1)="."),IFERROR(ISNUMBER(VALUE(LEFT($F31,4))),FALSE),IFERROR(ISNUMBER(VALUE(MID($F31,6,2))),FALSE),IFERROR(ISNUMBER(VALUE(RIGHT($F31,2))),FALSE)))),"Tikslinti F stulpelį – įsidarbinimo data turi būti formatu YYYY-MM-DD; ","")&amp;IF($G31&lt;&gt;"Taip","Neatitikimas G stulpelyje – Parama taikant FĮ teikiama tik už pagal darbo sutartį įdarbintą darbuotoją; ","")&amp;IF($H31&lt;&gt;"Taip","Neatitikimas H stulpelyje – Parama taikant FĮ teikiama tik už darbuotoją, kurio DU ne mažesnis kaip MMA.; ","")&amp;IF($I31="","Tikslinti I stulpelį – pasirinkti prioritetinę tikslinę grupę arba „Nepriskiriamas“; ","")&amp;IF('1_Bendrieji_duomenys'!$C$8="","Tikslinti 1_Bendrieji_duomenys 1.3 lauką – nurodyti socialinio verslo subjekto statusą; ","")&amp;IF(AND('1_Bendrieji_duomenys'!$C$8="Taip",$I31="Nepriskiriamas prioritetinei tikslinei grupei"),"Tikslinti I stulpelį arba 1_Bendrieji_duomenys 1.3 lauką – jei pareiškėjas turi socialinio verslo subjekto statusą, darbuotojui turi būti pasirinkta socialinio verslo prioritetinė grupė arba kita taikoma prioritetinė grupė; ","")&amp;IF(AND($I31="JP projektų pareiškėjų, turinčių socialinio verslo subjekto statusą, darbuotojai",'1_Bendrieji_duomenys'!$C$8&lt;&gt;"Taip"),"Tikslinti I stulpelį arba 1_Bendrieji_duomenys 1.3 lauką – socialinio verslo statusas turi būti „Taip“; ","")&amp;IF(OR($J31="",NOT(ISNUMBER($J31))),"Tikslinti J stulpelį – finansavimo laikotarpį mėnesiais; ","")&amp;IF(AND(ISNUMBER($J31),$J31&gt;18),"Tikslinti J stulpelį – laikotarpis negali viršyti 18 mėn.; ","")&amp;IF(AND(ISNUMBER($J31),$J31&lt;1),"Tikslinti J stulpelį – laikotarpis turi būti ne trumpesnis kaip 1 mėn.; ",""))</f>
        <v/>
      </c>
    </row>
    <row r="32" spans="1:17" ht="25.95" customHeight="1">
      <c r="A32" s="17">
        <v>28</v>
      </c>
      <c r="B32" s="7"/>
      <c r="C32" s="7"/>
      <c r="D32" s="30"/>
      <c r="E32" s="31"/>
      <c r="F32" s="30"/>
      <c r="G32" s="7"/>
      <c r="H32" s="7"/>
      <c r="I32" s="7"/>
      <c r="J32" s="7"/>
      <c r="K32" s="7"/>
      <c r="L32" s="13" t="str">
        <f t="shared" si="0"/>
        <v/>
      </c>
      <c r="M32" s="13" t="str">
        <f t="shared" si="1"/>
        <v/>
      </c>
      <c r="N32" s="10" t="str">
        <f>IF($M32="","",IF($M32="FĮ-38-02",'1_Bendrieji_duomenys'!$C$14,IF($M32="FĮ-38-03",'1_Bendrieji_duomenys'!$C$15,"")))</f>
        <v/>
      </c>
      <c r="O32" s="13" t="str">
        <f t="shared" si="2"/>
        <v/>
      </c>
      <c r="P32" s="10" t="str">
        <f t="shared" si="3"/>
        <v/>
      </c>
      <c r="Q32" s="18" t="str">
        <f>IF(COUNTA($B32:$K32)=0,"",IF($B32="","Tikslinti B stulpelį – darbuotojo vardą; ","")&amp;IF($C32="","Tikslinti C stulpelį – darbuotojo pavardę; ","")&amp;IF(NOT(OR(ISNUMBER($D32),AND(LEN($D32)=10,OR(MID($D32,5,1)="-",MID($D32,5,1)="."),OR(MID($D32,8,1)="-",MID($D32,8,1)="."),IFERROR(ISNUMBER(VALUE(LEFT($D32,4))),FALSE),IFERROR(ISNUMBER(VALUE(MID($D32,6,2))),FALSE),IFERROR(ISNUMBER(VALUE(RIGHT($D32,2))),FALSE)))),"Tikslinti D stulpelį – gimimo data turi būti formatu YYYY-MM-DD; ","")&amp;IF($E32="","Tikslinti E stulpelį – socialinio draudimo numerį; ","")&amp;IF(NOT(OR(ISNUMBER($F32),AND(LEN($F32)=10,OR(MID($F32,5,1)="-",MID($F32,5,1)="."),OR(MID($F32,8,1)="-",MID($F32,8,1)="."),IFERROR(ISNUMBER(VALUE(LEFT($F32,4))),FALSE),IFERROR(ISNUMBER(VALUE(MID($F32,6,2))),FALSE),IFERROR(ISNUMBER(VALUE(RIGHT($F32,2))),FALSE)))),"Tikslinti F stulpelį – įsidarbinimo data turi būti formatu YYYY-MM-DD; ","")&amp;IF($G32&lt;&gt;"Taip","Neatitikimas G stulpelyje – Parama taikant FĮ teikiama tik už pagal darbo sutartį įdarbintą darbuotoją; ","")&amp;IF($H32&lt;&gt;"Taip","Neatitikimas H stulpelyje – Parama taikant FĮ teikiama tik už darbuotoją, kurio DU ne mažesnis kaip MMA.; ","")&amp;IF($I32="","Tikslinti I stulpelį – pasirinkti prioritetinę tikslinę grupę arba „Nepriskiriamas“; ","")&amp;IF('1_Bendrieji_duomenys'!$C$8="","Tikslinti 1_Bendrieji_duomenys 1.3 lauką – nurodyti socialinio verslo subjekto statusą; ","")&amp;IF(AND('1_Bendrieji_duomenys'!$C$8="Taip",$I32="Nepriskiriamas prioritetinei tikslinei grupei"),"Tikslinti I stulpelį arba 1_Bendrieji_duomenys 1.3 lauką – jei pareiškėjas turi socialinio verslo subjekto statusą, darbuotojui turi būti pasirinkta socialinio verslo prioritetinė grupė arba kita taikoma prioritetinė grupė; ","")&amp;IF(AND($I32="JP projektų pareiškėjų, turinčių socialinio verslo subjekto statusą, darbuotojai",'1_Bendrieji_duomenys'!$C$8&lt;&gt;"Taip"),"Tikslinti I stulpelį arba 1_Bendrieji_duomenys 1.3 lauką – socialinio verslo statusas turi būti „Taip“; ","")&amp;IF(OR($J32="",NOT(ISNUMBER($J32))),"Tikslinti J stulpelį – finansavimo laikotarpį mėnesiais; ","")&amp;IF(AND(ISNUMBER($J32),$J32&gt;18),"Tikslinti J stulpelį – laikotarpis negali viršyti 18 mėn.; ","")&amp;IF(AND(ISNUMBER($J32),$J32&lt;1),"Tikslinti J stulpelį – laikotarpis turi būti ne trumpesnis kaip 1 mėn.; ",""))</f>
        <v/>
      </c>
    </row>
    <row r="33" spans="1:17" ht="25.95" customHeight="1">
      <c r="A33" s="17">
        <v>29</v>
      </c>
      <c r="B33" s="7"/>
      <c r="C33" s="7"/>
      <c r="D33" s="30"/>
      <c r="E33" s="31"/>
      <c r="F33" s="30"/>
      <c r="G33" s="7"/>
      <c r="H33" s="7"/>
      <c r="I33" s="7"/>
      <c r="J33" s="7"/>
      <c r="K33" s="7"/>
      <c r="L33" s="13" t="str">
        <f t="shared" si="0"/>
        <v/>
      </c>
      <c r="M33" s="13" t="str">
        <f t="shared" si="1"/>
        <v/>
      </c>
      <c r="N33" s="10" t="str">
        <f>IF($M33="","",IF($M33="FĮ-38-02",'1_Bendrieji_duomenys'!$C$14,IF($M33="FĮ-38-03",'1_Bendrieji_duomenys'!$C$15,"")))</f>
        <v/>
      </c>
      <c r="O33" s="13" t="str">
        <f t="shared" si="2"/>
        <v/>
      </c>
      <c r="P33" s="10" t="str">
        <f t="shared" si="3"/>
        <v/>
      </c>
      <c r="Q33" s="18" t="str">
        <f>IF(COUNTA($B33:$K33)=0,"",IF($B33="","Tikslinti B stulpelį – darbuotojo vardą; ","")&amp;IF($C33="","Tikslinti C stulpelį – darbuotojo pavardę; ","")&amp;IF(NOT(OR(ISNUMBER($D33),AND(LEN($D33)=10,OR(MID($D33,5,1)="-",MID($D33,5,1)="."),OR(MID($D33,8,1)="-",MID($D33,8,1)="."),IFERROR(ISNUMBER(VALUE(LEFT($D33,4))),FALSE),IFERROR(ISNUMBER(VALUE(MID($D33,6,2))),FALSE),IFERROR(ISNUMBER(VALUE(RIGHT($D33,2))),FALSE)))),"Tikslinti D stulpelį – gimimo data turi būti formatu YYYY-MM-DD; ","")&amp;IF($E33="","Tikslinti E stulpelį – socialinio draudimo numerį; ","")&amp;IF(NOT(OR(ISNUMBER($F33),AND(LEN($F33)=10,OR(MID($F33,5,1)="-",MID($F33,5,1)="."),OR(MID($F33,8,1)="-",MID($F33,8,1)="."),IFERROR(ISNUMBER(VALUE(LEFT($F33,4))),FALSE),IFERROR(ISNUMBER(VALUE(MID($F33,6,2))),FALSE),IFERROR(ISNUMBER(VALUE(RIGHT($F33,2))),FALSE)))),"Tikslinti F stulpelį – įsidarbinimo data turi būti formatu YYYY-MM-DD; ","")&amp;IF($G33&lt;&gt;"Taip","Neatitikimas G stulpelyje – Parama taikant FĮ teikiama tik už pagal darbo sutartį įdarbintą darbuotoją; ","")&amp;IF($H33&lt;&gt;"Taip","Neatitikimas H stulpelyje – Parama taikant FĮ teikiama tik už darbuotoją, kurio DU ne mažesnis kaip MMA.; ","")&amp;IF($I33="","Tikslinti I stulpelį – pasirinkti prioritetinę tikslinę grupę arba „Nepriskiriamas“; ","")&amp;IF('1_Bendrieji_duomenys'!$C$8="","Tikslinti 1_Bendrieji_duomenys 1.3 lauką – nurodyti socialinio verslo subjekto statusą; ","")&amp;IF(AND('1_Bendrieji_duomenys'!$C$8="Taip",$I33="Nepriskiriamas prioritetinei tikslinei grupei"),"Tikslinti I stulpelį arba 1_Bendrieji_duomenys 1.3 lauką – jei pareiškėjas turi socialinio verslo subjekto statusą, darbuotojui turi būti pasirinkta socialinio verslo prioritetinė grupė arba kita taikoma prioritetinė grupė; ","")&amp;IF(AND($I33="JP projektų pareiškėjų, turinčių socialinio verslo subjekto statusą, darbuotojai",'1_Bendrieji_duomenys'!$C$8&lt;&gt;"Taip"),"Tikslinti I stulpelį arba 1_Bendrieji_duomenys 1.3 lauką – socialinio verslo statusas turi būti „Taip“; ","")&amp;IF(OR($J33="",NOT(ISNUMBER($J33))),"Tikslinti J stulpelį – finansavimo laikotarpį mėnesiais; ","")&amp;IF(AND(ISNUMBER($J33),$J33&gt;18),"Tikslinti J stulpelį – laikotarpis negali viršyti 18 mėn.; ","")&amp;IF(AND(ISNUMBER($J33),$J33&lt;1),"Tikslinti J stulpelį – laikotarpis turi būti ne trumpesnis kaip 1 mėn.; ",""))</f>
        <v/>
      </c>
    </row>
    <row r="34" spans="1:17" ht="25.95" customHeight="1">
      <c r="A34" s="17">
        <v>30</v>
      </c>
      <c r="B34" s="7"/>
      <c r="C34" s="7"/>
      <c r="D34" s="30"/>
      <c r="E34" s="31"/>
      <c r="F34" s="30"/>
      <c r="G34" s="7"/>
      <c r="H34" s="7"/>
      <c r="I34" s="7"/>
      <c r="J34" s="7"/>
      <c r="K34" s="7"/>
      <c r="L34" s="13" t="str">
        <f t="shared" si="0"/>
        <v/>
      </c>
      <c r="M34" s="13" t="str">
        <f t="shared" si="1"/>
        <v/>
      </c>
      <c r="N34" s="10" t="str">
        <f>IF($M34="","",IF($M34="FĮ-38-02",'1_Bendrieji_duomenys'!$C$14,IF($M34="FĮ-38-03",'1_Bendrieji_duomenys'!$C$15,"")))</f>
        <v/>
      </c>
      <c r="O34" s="13" t="str">
        <f t="shared" si="2"/>
        <v/>
      </c>
      <c r="P34" s="10" t="str">
        <f t="shared" si="3"/>
        <v/>
      </c>
      <c r="Q34" s="18" t="str">
        <f>IF(COUNTA($B34:$K34)=0,"",IF($B34="","Tikslinti B stulpelį – darbuotojo vardą; ","")&amp;IF($C34="","Tikslinti C stulpelį – darbuotojo pavardę; ","")&amp;IF(NOT(OR(ISNUMBER($D34),AND(LEN($D34)=10,OR(MID($D34,5,1)="-",MID($D34,5,1)="."),OR(MID($D34,8,1)="-",MID($D34,8,1)="."),IFERROR(ISNUMBER(VALUE(LEFT($D34,4))),FALSE),IFERROR(ISNUMBER(VALUE(MID($D34,6,2))),FALSE),IFERROR(ISNUMBER(VALUE(RIGHT($D34,2))),FALSE)))),"Tikslinti D stulpelį – gimimo data turi būti formatu YYYY-MM-DD; ","")&amp;IF($E34="","Tikslinti E stulpelį – socialinio draudimo numerį; ","")&amp;IF(NOT(OR(ISNUMBER($F34),AND(LEN($F34)=10,OR(MID($F34,5,1)="-",MID($F34,5,1)="."),OR(MID($F34,8,1)="-",MID($F34,8,1)="."),IFERROR(ISNUMBER(VALUE(LEFT($F34,4))),FALSE),IFERROR(ISNUMBER(VALUE(MID($F34,6,2))),FALSE),IFERROR(ISNUMBER(VALUE(RIGHT($F34,2))),FALSE)))),"Tikslinti F stulpelį – įsidarbinimo data turi būti formatu YYYY-MM-DD; ","")&amp;IF($G34&lt;&gt;"Taip","Neatitikimas G stulpelyje – Parama taikant FĮ teikiama tik už pagal darbo sutartį įdarbintą darbuotoją; ","")&amp;IF($H34&lt;&gt;"Taip","Neatitikimas H stulpelyje – Parama taikant FĮ teikiama tik už darbuotoją, kurio DU ne mažesnis kaip MMA.; ","")&amp;IF($I34="","Tikslinti I stulpelį – pasirinkti prioritetinę tikslinę grupę arba „Nepriskiriamas“; ","")&amp;IF('1_Bendrieji_duomenys'!$C$8="","Tikslinti 1_Bendrieji_duomenys 1.3 lauką – nurodyti socialinio verslo subjekto statusą; ","")&amp;IF(AND('1_Bendrieji_duomenys'!$C$8="Taip",$I34="Nepriskiriamas prioritetinei tikslinei grupei"),"Tikslinti I stulpelį arba 1_Bendrieji_duomenys 1.3 lauką – jei pareiškėjas turi socialinio verslo subjekto statusą, darbuotojui turi būti pasirinkta socialinio verslo prioritetinė grupė arba kita taikoma prioritetinė grupė; ","")&amp;IF(AND($I34="JP projektų pareiškėjų, turinčių socialinio verslo subjekto statusą, darbuotojai",'1_Bendrieji_duomenys'!$C$8&lt;&gt;"Taip"),"Tikslinti I stulpelį arba 1_Bendrieji_duomenys 1.3 lauką – socialinio verslo statusas turi būti „Taip“; ","")&amp;IF(OR($J34="",NOT(ISNUMBER($J34))),"Tikslinti J stulpelį – finansavimo laikotarpį mėnesiais; ","")&amp;IF(AND(ISNUMBER($J34),$J34&gt;18),"Tikslinti J stulpelį – laikotarpis negali viršyti 18 mėn.; ","")&amp;IF(AND(ISNUMBER($J34),$J34&lt;1),"Tikslinti J stulpelį – laikotarpis turi būti ne trumpesnis kaip 1 mėn.; ",""))</f>
        <v/>
      </c>
    </row>
    <row r="35" spans="1:17" ht="25.95" customHeight="1">
      <c r="A35" s="17">
        <v>31</v>
      </c>
      <c r="B35" s="7"/>
      <c r="C35" s="7"/>
      <c r="D35" s="30"/>
      <c r="E35" s="31"/>
      <c r="F35" s="30"/>
      <c r="G35" s="7"/>
      <c r="H35" s="7"/>
      <c r="I35" s="7"/>
      <c r="J35" s="7"/>
      <c r="K35" s="7"/>
      <c r="L35" s="13" t="str">
        <f t="shared" si="0"/>
        <v/>
      </c>
      <c r="M35" s="13" t="str">
        <f t="shared" si="1"/>
        <v/>
      </c>
      <c r="N35" s="10" t="str">
        <f>IF($M35="","",IF($M35="FĮ-38-02",'1_Bendrieji_duomenys'!$C$14,IF($M35="FĮ-38-03",'1_Bendrieji_duomenys'!$C$15,"")))</f>
        <v/>
      </c>
      <c r="O35" s="13" t="str">
        <f t="shared" si="2"/>
        <v/>
      </c>
      <c r="P35" s="10" t="str">
        <f t="shared" si="3"/>
        <v/>
      </c>
      <c r="Q35" s="18" t="str">
        <f>IF(COUNTA($B35:$K35)=0,"",IF($B35="","Tikslinti B stulpelį – darbuotojo vardą; ","")&amp;IF($C35="","Tikslinti C stulpelį – darbuotojo pavardę; ","")&amp;IF(NOT(OR(ISNUMBER($D35),AND(LEN($D35)=10,OR(MID($D35,5,1)="-",MID($D35,5,1)="."),OR(MID($D35,8,1)="-",MID($D35,8,1)="."),IFERROR(ISNUMBER(VALUE(LEFT($D35,4))),FALSE),IFERROR(ISNUMBER(VALUE(MID($D35,6,2))),FALSE),IFERROR(ISNUMBER(VALUE(RIGHT($D35,2))),FALSE)))),"Tikslinti D stulpelį – gimimo data turi būti formatu YYYY-MM-DD; ","")&amp;IF($E35="","Tikslinti E stulpelį – socialinio draudimo numerį; ","")&amp;IF(NOT(OR(ISNUMBER($F35),AND(LEN($F35)=10,OR(MID($F35,5,1)="-",MID($F35,5,1)="."),OR(MID($F35,8,1)="-",MID($F35,8,1)="."),IFERROR(ISNUMBER(VALUE(LEFT($F35,4))),FALSE),IFERROR(ISNUMBER(VALUE(MID($F35,6,2))),FALSE),IFERROR(ISNUMBER(VALUE(RIGHT($F35,2))),FALSE)))),"Tikslinti F stulpelį – įsidarbinimo data turi būti formatu YYYY-MM-DD; ","")&amp;IF($G35&lt;&gt;"Taip","Neatitikimas G stulpelyje – Parama taikant FĮ teikiama tik už pagal darbo sutartį įdarbintą darbuotoją; ","")&amp;IF($H35&lt;&gt;"Taip","Neatitikimas H stulpelyje – Parama taikant FĮ teikiama tik už darbuotoją, kurio DU ne mažesnis kaip MMA.; ","")&amp;IF($I35="","Tikslinti I stulpelį – pasirinkti prioritetinę tikslinę grupę arba „Nepriskiriamas“; ","")&amp;IF('1_Bendrieji_duomenys'!$C$8="","Tikslinti 1_Bendrieji_duomenys 1.3 lauką – nurodyti socialinio verslo subjekto statusą; ","")&amp;IF(AND('1_Bendrieji_duomenys'!$C$8="Taip",$I35="Nepriskiriamas prioritetinei tikslinei grupei"),"Tikslinti I stulpelį arba 1_Bendrieji_duomenys 1.3 lauką – jei pareiškėjas turi socialinio verslo subjekto statusą, darbuotojui turi būti pasirinkta socialinio verslo prioritetinė grupė arba kita taikoma prioritetinė grupė; ","")&amp;IF(AND($I35="JP projektų pareiškėjų, turinčių socialinio verslo subjekto statusą, darbuotojai",'1_Bendrieji_duomenys'!$C$8&lt;&gt;"Taip"),"Tikslinti I stulpelį arba 1_Bendrieji_duomenys 1.3 lauką – socialinio verslo statusas turi būti „Taip“; ","")&amp;IF(OR($J35="",NOT(ISNUMBER($J35))),"Tikslinti J stulpelį – finansavimo laikotarpį mėnesiais; ","")&amp;IF(AND(ISNUMBER($J35),$J35&gt;18),"Tikslinti J stulpelį – laikotarpis negali viršyti 18 mėn.; ","")&amp;IF(AND(ISNUMBER($J35),$J35&lt;1),"Tikslinti J stulpelį – laikotarpis turi būti ne trumpesnis kaip 1 mėn.; ",""))</f>
        <v/>
      </c>
    </row>
    <row r="36" spans="1:17" ht="25.95" customHeight="1">
      <c r="A36" s="17">
        <v>32</v>
      </c>
      <c r="B36" s="7"/>
      <c r="C36" s="7"/>
      <c r="D36" s="30"/>
      <c r="E36" s="31"/>
      <c r="F36" s="30"/>
      <c r="G36" s="7"/>
      <c r="H36" s="7"/>
      <c r="I36" s="7"/>
      <c r="J36" s="7"/>
      <c r="K36" s="7"/>
      <c r="L36" s="13" t="str">
        <f t="shared" si="0"/>
        <v/>
      </c>
      <c r="M36" s="13" t="str">
        <f t="shared" si="1"/>
        <v/>
      </c>
      <c r="N36" s="10" t="str">
        <f>IF($M36="","",IF($M36="FĮ-38-02",'1_Bendrieji_duomenys'!$C$14,IF($M36="FĮ-38-03",'1_Bendrieji_duomenys'!$C$15,"")))</f>
        <v/>
      </c>
      <c r="O36" s="13" t="str">
        <f t="shared" si="2"/>
        <v/>
      </c>
      <c r="P36" s="10" t="str">
        <f t="shared" si="3"/>
        <v/>
      </c>
      <c r="Q36" s="18" t="str">
        <f>IF(COUNTA($B36:$K36)=0,"",IF($B36="","Tikslinti B stulpelį – darbuotojo vardą; ","")&amp;IF($C36="","Tikslinti C stulpelį – darbuotojo pavardę; ","")&amp;IF(NOT(OR(ISNUMBER($D36),AND(LEN($D36)=10,OR(MID($D36,5,1)="-",MID($D36,5,1)="."),OR(MID($D36,8,1)="-",MID($D36,8,1)="."),IFERROR(ISNUMBER(VALUE(LEFT($D36,4))),FALSE),IFERROR(ISNUMBER(VALUE(MID($D36,6,2))),FALSE),IFERROR(ISNUMBER(VALUE(RIGHT($D36,2))),FALSE)))),"Tikslinti D stulpelį – gimimo data turi būti formatu YYYY-MM-DD; ","")&amp;IF($E36="","Tikslinti E stulpelį – socialinio draudimo numerį; ","")&amp;IF(NOT(OR(ISNUMBER($F36),AND(LEN($F36)=10,OR(MID($F36,5,1)="-",MID($F36,5,1)="."),OR(MID($F36,8,1)="-",MID($F36,8,1)="."),IFERROR(ISNUMBER(VALUE(LEFT($F36,4))),FALSE),IFERROR(ISNUMBER(VALUE(MID($F36,6,2))),FALSE),IFERROR(ISNUMBER(VALUE(RIGHT($F36,2))),FALSE)))),"Tikslinti F stulpelį – įsidarbinimo data turi būti formatu YYYY-MM-DD; ","")&amp;IF($G36&lt;&gt;"Taip","Neatitikimas G stulpelyje – Parama taikant FĮ teikiama tik už pagal darbo sutartį įdarbintą darbuotoją; ","")&amp;IF($H36&lt;&gt;"Taip","Neatitikimas H stulpelyje – Parama taikant FĮ teikiama tik už darbuotoją, kurio DU ne mažesnis kaip MMA.; ","")&amp;IF($I36="","Tikslinti I stulpelį – pasirinkti prioritetinę tikslinę grupę arba „Nepriskiriamas“; ","")&amp;IF('1_Bendrieji_duomenys'!$C$8="","Tikslinti 1_Bendrieji_duomenys 1.3 lauką – nurodyti socialinio verslo subjekto statusą; ","")&amp;IF(AND('1_Bendrieji_duomenys'!$C$8="Taip",$I36="Nepriskiriamas prioritetinei tikslinei grupei"),"Tikslinti I stulpelį arba 1_Bendrieji_duomenys 1.3 lauką – jei pareiškėjas turi socialinio verslo subjekto statusą, darbuotojui turi būti pasirinkta socialinio verslo prioritetinė grupė arba kita taikoma prioritetinė grupė; ","")&amp;IF(AND($I36="JP projektų pareiškėjų, turinčių socialinio verslo subjekto statusą, darbuotojai",'1_Bendrieji_duomenys'!$C$8&lt;&gt;"Taip"),"Tikslinti I stulpelį arba 1_Bendrieji_duomenys 1.3 lauką – socialinio verslo statusas turi būti „Taip“; ","")&amp;IF(OR($J36="",NOT(ISNUMBER($J36))),"Tikslinti J stulpelį – finansavimo laikotarpį mėnesiais; ","")&amp;IF(AND(ISNUMBER($J36),$J36&gt;18),"Tikslinti J stulpelį – laikotarpis negali viršyti 18 mėn.; ","")&amp;IF(AND(ISNUMBER($J36),$J36&lt;1),"Tikslinti J stulpelį – laikotarpis turi būti ne trumpesnis kaip 1 mėn.; ",""))</f>
        <v/>
      </c>
    </row>
    <row r="37" spans="1:17" ht="25.95" customHeight="1">
      <c r="A37" s="17">
        <v>33</v>
      </c>
      <c r="B37" s="7"/>
      <c r="C37" s="7"/>
      <c r="D37" s="30"/>
      <c r="E37" s="31"/>
      <c r="F37" s="30"/>
      <c r="G37" s="7"/>
      <c r="H37" s="7"/>
      <c r="I37" s="7"/>
      <c r="J37" s="7"/>
      <c r="K37" s="7"/>
      <c r="L37" s="13" t="str">
        <f t="shared" ref="L37:L56" si="4">IF(COUNTA($B37:$C37)=0,"",IF($I37="","",IF($I37="Nepriskiriamas prioritetinei tikslinei grupei","Ne","Taip")))</f>
        <v/>
      </c>
      <c r="M37" s="13" t="str">
        <f t="shared" ref="M37:M56" si="5">IF($L37="","",IF($L37="Taip","FĮ-38-02","FĮ-38-03"))</f>
        <v/>
      </c>
      <c r="N37" s="10" t="str">
        <f>IF($M37="","",IF($M37="FĮ-38-02",'1_Bendrieji_duomenys'!$C$14,IF($M37="FĮ-38-03",'1_Bendrieji_duomenys'!$C$15,"")))</f>
        <v/>
      </c>
      <c r="O37" s="13" t="str">
        <f t="shared" ref="O37:O56" si="6">IF(OR(COUNTA($B37:$C37)=0,$J37=""),"",$J37)</f>
        <v/>
      </c>
      <c r="P37" s="10" t="str">
        <f t="shared" ref="P37:P56" si="7">IF(OR($N37="",$O37=""),"",$N37*$O37)</f>
        <v/>
      </c>
      <c r="Q37" s="18" t="str">
        <f>IF(COUNTA($B37:$K37)=0,"",IF($B37="","Tikslinti B stulpelį – darbuotojo vardą; ","")&amp;IF($C37="","Tikslinti C stulpelį – darbuotojo pavardę; ","")&amp;IF(NOT(OR(ISNUMBER($D37),AND(LEN($D37)=10,OR(MID($D37,5,1)="-",MID($D37,5,1)="."),OR(MID($D37,8,1)="-",MID($D37,8,1)="."),IFERROR(ISNUMBER(VALUE(LEFT($D37,4))),FALSE),IFERROR(ISNUMBER(VALUE(MID($D37,6,2))),FALSE),IFERROR(ISNUMBER(VALUE(RIGHT($D37,2))),FALSE)))),"Tikslinti D stulpelį – gimimo data turi būti formatu YYYY-MM-DD; ","")&amp;IF($E37="","Tikslinti E stulpelį – socialinio draudimo numerį; ","")&amp;IF(NOT(OR(ISNUMBER($F37),AND(LEN($F37)=10,OR(MID($F37,5,1)="-",MID($F37,5,1)="."),OR(MID($F37,8,1)="-",MID($F37,8,1)="."),IFERROR(ISNUMBER(VALUE(LEFT($F37,4))),FALSE),IFERROR(ISNUMBER(VALUE(MID($F37,6,2))),FALSE),IFERROR(ISNUMBER(VALUE(RIGHT($F37,2))),FALSE)))),"Tikslinti F stulpelį – įsidarbinimo data turi būti formatu YYYY-MM-DD; ","")&amp;IF($G37&lt;&gt;"Taip","Neatitikimas G stulpelyje – Parama taikant FĮ teikiama tik už pagal darbo sutartį įdarbintą darbuotoją; ","")&amp;IF($H37&lt;&gt;"Taip","Neatitikimas H stulpelyje – Parama taikant FĮ teikiama tik už darbuotoją, kurio DU ne mažesnis kaip MMA.; ","")&amp;IF($I37="","Tikslinti I stulpelį – pasirinkti prioritetinę tikslinę grupę arba „Nepriskiriamas“; ","")&amp;IF('1_Bendrieji_duomenys'!$C$8="","Tikslinti 1_Bendrieji_duomenys 1.3 lauką – nurodyti socialinio verslo subjekto statusą; ","")&amp;IF(AND('1_Bendrieji_duomenys'!$C$8="Taip",$I37="Nepriskiriamas prioritetinei tikslinei grupei"),"Tikslinti I stulpelį arba 1_Bendrieji_duomenys 1.3 lauką – jei pareiškėjas turi socialinio verslo subjekto statusą, darbuotojui turi būti pasirinkta socialinio verslo prioritetinė grupė arba kita taikoma prioritetinė grupė; ","")&amp;IF(AND($I37="JP projektų pareiškėjų, turinčių socialinio verslo subjekto statusą, darbuotojai",'1_Bendrieji_duomenys'!$C$8&lt;&gt;"Taip"),"Tikslinti I stulpelį arba 1_Bendrieji_duomenys 1.3 lauką – socialinio verslo statusas turi būti „Taip“; ","")&amp;IF(OR($J37="",NOT(ISNUMBER($J37))),"Tikslinti J stulpelį – finansavimo laikotarpį mėnesiais; ","")&amp;IF(AND(ISNUMBER($J37),$J37&gt;18),"Tikslinti J stulpelį – laikotarpis negali viršyti 18 mėn.; ","")&amp;IF(AND(ISNUMBER($J37),$J37&lt;1),"Tikslinti J stulpelį – laikotarpis turi būti ne trumpesnis kaip 1 mėn.; ",""))</f>
        <v/>
      </c>
    </row>
    <row r="38" spans="1:17" ht="25.95" customHeight="1">
      <c r="A38" s="17">
        <v>34</v>
      </c>
      <c r="B38" s="7"/>
      <c r="C38" s="7"/>
      <c r="D38" s="30"/>
      <c r="E38" s="31"/>
      <c r="F38" s="30"/>
      <c r="G38" s="7"/>
      <c r="H38" s="7"/>
      <c r="I38" s="7"/>
      <c r="J38" s="7"/>
      <c r="K38" s="7"/>
      <c r="L38" s="13" t="str">
        <f t="shared" si="4"/>
        <v/>
      </c>
      <c r="M38" s="13" t="str">
        <f t="shared" si="5"/>
        <v/>
      </c>
      <c r="N38" s="10" t="str">
        <f>IF($M38="","",IF($M38="FĮ-38-02",'1_Bendrieji_duomenys'!$C$14,IF($M38="FĮ-38-03",'1_Bendrieji_duomenys'!$C$15,"")))</f>
        <v/>
      </c>
      <c r="O38" s="13" t="str">
        <f t="shared" si="6"/>
        <v/>
      </c>
      <c r="P38" s="10" t="str">
        <f t="shared" si="7"/>
        <v/>
      </c>
      <c r="Q38" s="18" t="str">
        <f>IF(COUNTA($B38:$K38)=0,"",IF($B38="","Tikslinti B stulpelį – darbuotojo vardą; ","")&amp;IF($C38="","Tikslinti C stulpelį – darbuotojo pavardę; ","")&amp;IF(NOT(OR(ISNUMBER($D38),AND(LEN($D38)=10,OR(MID($D38,5,1)="-",MID($D38,5,1)="."),OR(MID($D38,8,1)="-",MID($D38,8,1)="."),IFERROR(ISNUMBER(VALUE(LEFT($D38,4))),FALSE),IFERROR(ISNUMBER(VALUE(MID($D38,6,2))),FALSE),IFERROR(ISNUMBER(VALUE(RIGHT($D38,2))),FALSE)))),"Tikslinti D stulpelį – gimimo data turi būti formatu YYYY-MM-DD; ","")&amp;IF($E38="","Tikslinti E stulpelį – socialinio draudimo numerį; ","")&amp;IF(NOT(OR(ISNUMBER($F38),AND(LEN($F38)=10,OR(MID($F38,5,1)="-",MID($F38,5,1)="."),OR(MID($F38,8,1)="-",MID($F38,8,1)="."),IFERROR(ISNUMBER(VALUE(LEFT($F38,4))),FALSE),IFERROR(ISNUMBER(VALUE(MID($F38,6,2))),FALSE),IFERROR(ISNUMBER(VALUE(RIGHT($F38,2))),FALSE)))),"Tikslinti F stulpelį – įsidarbinimo data turi būti formatu YYYY-MM-DD; ","")&amp;IF($G38&lt;&gt;"Taip","Neatitikimas G stulpelyje – Parama taikant FĮ teikiama tik už pagal darbo sutartį įdarbintą darbuotoją; ","")&amp;IF($H38&lt;&gt;"Taip","Neatitikimas H stulpelyje – Parama taikant FĮ teikiama tik už darbuotoją, kurio DU ne mažesnis kaip MMA.; ","")&amp;IF($I38="","Tikslinti I stulpelį – pasirinkti prioritetinę tikslinę grupę arba „Nepriskiriamas“; ","")&amp;IF('1_Bendrieji_duomenys'!$C$8="","Tikslinti 1_Bendrieji_duomenys 1.3 lauką – nurodyti socialinio verslo subjekto statusą; ","")&amp;IF(AND('1_Bendrieji_duomenys'!$C$8="Taip",$I38="Nepriskiriamas prioritetinei tikslinei grupei"),"Tikslinti I stulpelį arba 1_Bendrieji_duomenys 1.3 lauką – jei pareiškėjas turi socialinio verslo subjekto statusą, darbuotojui turi būti pasirinkta socialinio verslo prioritetinė grupė arba kita taikoma prioritetinė grupė; ","")&amp;IF(AND($I38="JP projektų pareiškėjų, turinčių socialinio verslo subjekto statusą, darbuotojai",'1_Bendrieji_duomenys'!$C$8&lt;&gt;"Taip"),"Tikslinti I stulpelį arba 1_Bendrieji_duomenys 1.3 lauką – socialinio verslo statusas turi būti „Taip“; ","")&amp;IF(OR($J38="",NOT(ISNUMBER($J38))),"Tikslinti J stulpelį – finansavimo laikotarpį mėnesiais; ","")&amp;IF(AND(ISNUMBER($J38),$J38&gt;18),"Tikslinti J stulpelį – laikotarpis negali viršyti 18 mėn.; ","")&amp;IF(AND(ISNUMBER($J38),$J38&lt;1),"Tikslinti J stulpelį – laikotarpis turi būti ne trumpesnis kaip 1 mėn.; ",""))</f>
        <v/>
      </c>
    </row>
    <row r="39" spans="1:17" ht="25.95" customHeight="1">
      <c r="A39" s="17">
        <v>35</v>
      </c>
      <c r="B39" s="7"/>
      <c r="C39" s="7"/>
      <c r="D39" s="30"/>
      <c r="E39" s="31"/>
      <c r="F39" s="30"/>
      <c r="G39" s="7"/>
      <c r="H39" s="7"/>
      <c r="I39" s="7"/>
      <c r="J39" s="7"/>
      <c r="K39" s="7"/>
      <c r="L39" s="13" t="str">
        <f t="shared" si="4"/>
        <v/>
      </c>
      <c r="M39" s="13" t="str">
        <f t="shared" si="5"/>
        <v/>
      </c>
      <c r="N39" s="10" t="str">
        <f>IF($M39="","",IF($M39="FĮ-38-02",'1_Bendrieji_duomenys'!$C$14,IF($M39="FĮ-38-03",'1_Bendrieji_duomenys'!$C$15,"")))</f>
        <v/>
      </c>
      <c r="O39" s="13" t="str">
        <f t="shared" si="6"/>
        <v/>
      </c>
      <c r="P39" s="10" t="str">
        <f t="shared" si="7"/>
        <v/>
      </c>
      <c r="Q39" s="18" t="str">
        <f>IF(COUNTA($B39:$K39)=0,"",IF($B39="","Tikslinti B stulpelį – darbuotojo vardą; ","")&amp;IF($C39="","Tikslinti C stulpelį – darbuotojo pavardę; ","")&amp;IF(NOT(OR(ISNUMBER($D39),AND(LEN($D39)=10,OR(MID($D39,5,1)="-",MID($D39,5,1)="."),OR(MID($D39,8,1)="-",MID($D39,8,1)="."),IFERROR(ISNUMBER(VALUE(LEFT($D39,4))),FALSE),IFERROR(ISNUMBER(VALUE(MID($D39,6,2))),FALSE),IFERROR(ISNUMBER(VALUE(RIGHT($D39,2))),FALSE)))),"Tikslinti D stulpelį – gimimo data turi būti formatu YYYY-MM-DD; ","")&amp;IF($E39="","Tikslinti E stulpelį – socialinio draudimo numerį; ","")&amp;IF(NOT(OR(ISNUMBER($F39),AND(LEN($F39)=10,OR(MID($F39,5,1)="-",MID($F39,5,1)="."),OR(MID($F39,8,1)="-",MID($F39,8,1)="."),IFERROR(ISNUMBER(VALUE(LEFT($F39,4))),FALSE),IFERROR(ISNUMBER(VALUE(MID($F39,6,2))),FALSE),IFERROR(ISNUMBER(VALUE(RIGHT($F39,2))),FALSE)))),"Tikslinti F stulpelį – įsidarbinimo data turi būti formatu YYYY-MM-DD; ","")&amp;IF($G39&lt;&gt;"Taip","Neatitikimas G stulpelyje – Parama taikant FĮ teikiama tik už pagal darbo sutartį įdarbintą darbuotoją; ","")&amp;IF($H39&lt;&gt;"Taip","Neatitikimas H stulpelyje – Parama taikant FĮ teikiama tik už darbuotoją, kurio DU ne mažesnis kaip MMA.; ","")&amp;IF($I39="","Tikslinti I stulpelį – pasirinkti prioritetinę tikslinę grupę arba „Nepriskiriamas“; ","")&amp;IF('1_Bendrieji_duomenys'!$C$8="","Tikslinti 1_Bendrieji_duomenys 1.3 lauką – nurodyti socialinio verslo subjekto statusą; ","")&amp;IF(AND('1_Bendrieji_duomenys'!$C$8="Taip",$I39="Nepriskiriamas prioritetinei tikslinei grupei"),"Tikslinti I stulpelį arba 1_Bendrieji_duomenys 1.3 lauką – jei pareiškėjas turi socialinio verslo subjekto statusą, darbuotojui turi būti pasirinkta socialinio verslo prioritetinė grupė arba kita taikoma prioritetinė grupė; ","")&amp;IF(AND($I39="JP projektų pareiškėjų, turinčių socialinio verslo subjekto statusą, darbuotojai",'1_Bendrieji_duomenys'!$C$8&lt;&gt;"Taip"),"Tikslinti I stulpelį arba 1_Bendrieji_duomenys 1.3 lauką – socialinio verslo statusas turi būti „Taip“; ","")&amp;IF(OR($J39="",NOT(ISNUMBER($J39))),"Tikslinti J stulpelį – finansavimo laikotarpį mėnesiais; ","")&amp;IF(AND(ISNUMBER($J39),$J39&gt;18),"Tikslinti J stulpelį – laikotarpis negali viršyti 18 mėn.; ","")&amp;IF(AND(ISNUMBER($J39),$J39&lt;1),"Tikslinti J stulpelį – laikotarpis turi būti ne trumpesnis kaip 1 mėn.; ",""))</f>
        <v/>
      </c>
    </row>
    <row r="40" spans="1:17" ht="25.95" customHeight="1">
      <c r="A40" s="17">
        <v>36</v>
      </c>
      <c r="B40" s="7"/>
      <c r="C40" s="7"/>
      <c r="D40" s="30"/>
      <c r="E40" s="31"/>
      <c r="F40" s="30"/>
      <c r="G40" s="7"/>
      <c r="H40" s="7"/>
      <c r="I40" s="7"/>
      <c r="J40" s="7"/>
      <c r="K40" s="7"/>
      <c r="L40" s="13" t="str">
        <f t="shared" si="4"/>
        <v/>
      </c>
      <c r="M40" s="13" t="str">
        <f t="shared" si="5"/>
        <v/>
      </c>
      <c r="N40" s="10" t="str">
        <f>IF($M40="","",IF($M40="FĮ-38-02",'1_Bendrieji_duomenys'!$C$14,IF($M40="FĮ-38-03",'1_Bendrieji_duomenys'!$C$15,"")))</f>
        <v/>
      </c>
      <c r="O40" s="13" t="str">
        <f t="shared" si="6"/>
        <v/>
      </c>
      <c r="P40" s="10" t="str">
        <f t="shared" si="7"/>
        <v/>
      </c>
      <c r="Q40" s="18" t="str">
        <f>IF(COUNTA($B40:$K40)=0,"",IF($B40="","Tikslinti B stulpelį – darbuotojo vardą; ","")&amp;IF($C40="","Tikslinti C stulpelį – darbuotojo pavardę; ","")&amp;IF(NOT(OR(ISNUMBER($D40),AND(LEN($D40)=10,OR(MID($D40,5,1)="-",MID($D40,5,1)="."),OR(MID($D40,8,1)="-",MID($D40,8,1)="."),IFERROR(ISNUMBER(VALUE(LEFT($D40,4))),FALSE),IFERROR(ISNUMBER(VALUE(MID($D40,6,2))),FALSE),IFERROR(ISNUMBER(VALUE(RIGHT($D40,2))),FALSE)))),"Tikslinti D stulpelį – gimimo data turi būti formatu YYYY-MM-DD; ","")&amp;IF($E40="","Tikslinti E stulpelį – socialinio draudimo numerį; ","")&amp;IF(NOT(OR(ISNUMBER($F40),AND(LEN($F40)=10,OR(MID($F40,5,1)="-",MID($F40,5,1)="."),OR(MID($F40,8,1)="-",MID($F40,8,1)="."),IFERROR(ISNUMBER(VALUE(LEFT($F40,4))),FALSE),IFERROR(ISNUMBER(VALUE(MID($F40,6,2))),FALSE),IFERROR(ISNUMBER(VALUE(RIGHT($F40,2))),FALSE)))),"Tikslinti F stulpelį – įsidarbinimo data turi būti formatu YYYY-MM-DD; ","")&amp;IF($G40&lt;&gt;"Taip","Neatitikimas G stulpelyje – Parama taikant FĮ teikiama tik už pagal darbo sutartį įdarbintą darbuotoją; ","")&amp;IF($H40&lt;&gt;"Taip","Neatitikimas H stulpelyje – Parama taikant FĮ teikiama tik už darbuotoją, kurio DU ne mažesnis kaip MMA.; ","")&amp;IF($I40="","Tikslinti I stulpelį – pasirinkti prioritetinę tikslinę grupę arba „Nepriskiriamas“; ","")&amp;IF('1_Bendrieji_duomenys'!$C$8="","Tikslinti 1_Bendrieji_duomenys 1.3 lauką – nurodyti socialinio verslo subjekto statusą; ","")&amp;IF(AND('1_Bendrieji_duomenys'!$C$8="Taip",$I40="Nepriskiriamas prioritetinei tikslinei grupei"),"Tikslinti I stulpelį arba 1_Bendrieji_duomenys 1.3 lauką – jei pareiškėjas turi socialinio verslo subjekto statusą, darbuotojui turi būti pasirinkta socialinio verslo prioritetinė grupė arba kita taikoma prioritetinė grupė; ","")&amp;IF(AND($I40="JP projektų pareiškėjų, turinčių socialinio verslo subjekto statusą, darbuotojai",'1_Bendrieji_duomenys'!$C$8&lt;&gt;"Taip"),"Tikslinti I stulpelį arba 1_Bendrieji_duomenys 1.3 lauką – socialinio verslo statusas turi būti „Taip“; ","")&amp;IF(OR($J40="",NOT(ISNUMBER($J40))),"Tikslinti J stulpelį – finansavimo laikotarpį mėnesiais; ","")&amp;IF(AND(ISNUMBER($J40),$J40&gt;18),"Tikslinti J stulpelį – laikotarpis negali viršyti 18 mėn.; ","")&amp;IF(AND(ISNUMBER($J40),$J40&lt;1),"Tikslinti J stulpelį – laikotarpis turi būti ne trumpesnis kaip 1 mėn.; ",""))</f>
        <v/>
      </c>
    </row>
    <row r="41" spans="1:17" ht="25.95" customHeight="1">
      <c r="A41" s="17">
        <v>37</v>
      </c>
      <c r="B41" s="7"/>
      <c r="C41" s="7"/>
      <c r="D41" s="30"/>
      <c r="E41" s="31"/>
      <c r="F41" s="30"/>
      <c r="G41" s="7"/>
      <c r="H41" s="7"/>
      <c r="I41" s="7"/>
      <c r="J41" s="7"/>
      <c r="K41" s="7"/>
      <c r="L41" s="13" t="str">
        <f t="shared" si="4"/>
        <v/>
      </c>
      <c r="M41" s="13" t="str">
        <f t="shared" si="5"/>
        <v/>
      </c>
      <c r="N41" s="10" t="str">
        <f>IF($M41="","",IF($M41="FĮ-38-02",'1_Bendrieji_duomenys'!$C$14,IF($M41="FĮ-38-03",'1_Bendrieji_duomenys'!$C$15,"")))</f>
        <v/>
      </c>
      <c r="O41" s="13" t="str">
        <f t="shared" si="6"/>
        <v/>
      </c>
      <c r="P41" s="10" t="str">
        <f t="shared" si="7"/>
        <v/>
      </c>
      <c r="Q41" s="18" t="str">
        <f>IF(COUNTA($B41:$K41)=0,"",IF($B41="","Tikslinti B stulpelį – darbuotojo vardą; ","")&amp;IF($C41="","Tikslinti C stulpelį – darbuotojo pavardę; ","")&amp;IF(NOT(OR(ISNUMBER($D41),AND(LEN($D41)=10,OR(MID($D41,5,1)="-",MID($D41,5,1)="."),OR(MID($D41,8,1)="-",MID($D41,8,1)="."),IFERROR(ISNUMBER(VALUE(LEFT($D41,4))),FALSE),IFERROR(ISNUMBER(VALUE(MID($D41,6,2))),FALSE),IFERROR(ISNUMBER(VALUE(RIGHT($D41,2))),FALSE)))),"Tikslinti D stulpelį – gimimo data turi būti formatu YYYY-MM-DD; ","")&amp;IF($E41="","Tikslinti E stulpelį – socialinio draudimo numerį; ","")&amp;IF(NOT(OR(ISNUMBER($F41),AND(LEN($F41)=10,OR(MID($F41,5,1)="-",MID($F41,5,1)="."),OR(MID($F41,8,1)="-",MID($F41,8,1)="."),IFERROR(ISNUMBER(VALUE(LEFT($F41,4))),FALSE),IFERROR(ISNUMBER(VALUE(MID($F41,6,2))),FALSE),IFERROR(ISNUMBER(VALUE(RIGHT($F41,2))),FALSE)))),"Tikslinti F stulpelį – įsidarbinimo data turi būti formatu YYYY-MM-DD; ","")&amp;IF($G41&lt;&gt;"Taip","Neatitikimas G stulpelyje – Parama taikant FĮ teikiama tik už pagal darbo sutartį įdarbintą darbuotoją; ","")&amp;IF($H41&lt;&gt;"Taip","Neatitikimas H stulpelyje – Parama taikant FĮ teikiama tik už darbuotoją, kurio DU ne mažesnis kaip MMA.; ","")&amp;IF($I41="","Tikslinti I stulpelį – pasirinkti prioritetinę tikslinę grupę arba „Nepriskiriamas“; ","")&amp;IF('1_Bendrieji_duomenys'!$C$8="","Tikslinti 1_Bendrieji_duomenys 1.3 lauką – nurodyti socialinio verslo subjekto statusą; ","")&amp;IF(AND('1_Bendrieji_duomenys'!$C$8="Taip",$I41="Nepriskiriamas prioritetinei tikslinei grupei"),"Tikslinti I stulpelį arba 1_Bendrieji_duomenys 1.3 lauką – jei pareiškėjas turi socialinio verslo subjekto statusą, darbuotojui turi būti pasirinkta socialinio verslo prioritetinė grupė arba kita taikoma prioritetinė grupė; ","")&amp;IF(AND($I41="JP projektų pareiškėjų, turinčių socialinio verslo subjekto statusą, darbuotojai",'1_Bendrieji_duomenys'!$C$8&lt;&gt;"Taip"),"Tikslinti I stulpelį arba 1_Bendrieji_duomenys 1.3 lauką – socialinio verslo statusas turi būti „Taip“; ","")&amp;IF(OR($J41="",NOT(ISNUMBER($J41))),"Tikslinti J stulpelį – finansavimo laikotarpį mėnesiais; ","")&amp;IF(AND(ISNUMBER($J41),$J41&gt;18),"Tikslinti J stulpelį – laikotarpis negali viršyti 18 mėn.; ","")&amp;IF(AND(ISNUMBER($J41),$J41&lt;1),"Tikslinti J stulpelį – laikotarpis turi būti ne trumpesnis kaip 1 mėn.; ",""))</f>
        <v/>
      </c>
    </row>
    <row r="42" spans="1:17" ht="25.95" customHeight="1">
      <c r="A42" s="17">
        <v>38</v>
      </c>
      <c r="B42" s="7"/>
      <c r="C42" s="7"/>
      <c r="D42" s="30"/>
      <c r="E42" s="31"/>
      <c r="F42" s="30"/>
      <c r="G42" s="7"/>
      <c r="H42" s="7"/>
      <c r="I42" s="7"/>
      <c r="J42" s="7"/>
      <c r="K42" s="7"/>
      <c r="L42" s="13" t="str">
        <f t="shared" si="4"/>
        <v/>
      </c>
      <c r="M42" s="13" t="str">
        <f t="shared" si="5"/>
        <v/>
      </c>
      <c r="N42" s="10" t="str">
        <f>IF($M42="","",IF($M42="FĮ-38-02",'1_Bendrieji_duomenys'!$C$14,IF($M42="FĮ-38-03",'1_Bendrieji_duomenys'!$C$15,"")))</f>
        <v/>
      </c>
      <c r="O42" s="13" t="str">
        <f t="shared" si="6"/>
        <v/>
      </c>
      <c r="P42" s="10" t="str">
        <f t="shared" si="7"/>
        <v/>
      </c>
      <c r="Q42" s="18" t="str">
        <f>IF(COUNTA($B42:$K42)=0,"",IF($B42="","Tikslinti B stulpelį – darbuotojo vardą; ","")&amp;IF($C42="","Tikslinti C stulpelį – darbuotojo pavardę; ","")&amp;IF(NOT(OR(ISNUMBER($D42),AND(LEN($D42)=10,OR(MID($D42,5,1)="-",MID($D42,5,1)="."),OR(MID($D42,8,1)="-",MID($D42,8,1)="."),IFERROR(ISNUMBER(VALUE(LEFT($D42,4))),FALSE),IFERROR(ISNUMBER(VALUE(MID($D42,6,2))),FALSE),IFERROR(ISNUMBER(VALUE(RIGHT($D42,2))),FALSE)))),"Tikslinti D stulpelį – gimimo data turi būti formatu YYYY-MM-DD; ","")&amp;IF($E42="","Tikslinti E stulpelį – socialinio draudimo numerį; ","")&amp;IF(NOT(OR(ISNUMBER($F42),AND(LEN($F42)=10,OR(MID($F42,5,1)="-",MID($F42,5,1)="."),OR(MID($F42,8,1)="-",MID($F42,8,1)="."),IFERROR(ISNUMBER(VALUE(LEFT($F42,4))),FALSE),IFERROR(ISNUMBER(VALUE(MID($F42,6,2))),FALSE),IFERROR(ISNUMBER(VALUE(RIGHT($F42,2))),FALSE)))),"Tikslinti F stulpelį – įsidarbinimo data turi būti formatu YYYY-MM-DD; ","")&amp;IF($G42&lt;&gt;"Taip","Neatitikimas G stulpelyje – Parama taikant FĮ teikiama tik už pagal darbo sutartį įdarbintą darbuotoją; ","")&amp;IF($H42&lt;&gt;"Taip","Neatitikimas H stulpelyje – Parama taikant FĮ teikiama tik už darbuotoją, kurio DU ne mažesnis kaip MMA.; ","")&amp;IF($I42="","Tikslinti I stulpelį – pasirinkti prioritetinę tikslinę grupę arba „Nepriskiriamas“; ","")&amp;IF('1_Bendrieji_duomenys'!$C$8="","Tikslinti 1_Bendrieji_duomenys 1.3 lauką – nurodyti socialinio verslo subjekto statusą; ","")&amp;IF(AND('1_Bendrieji_duomenys'!$C$8="Taip",$I42="Nepriskiriamas prioritetinei tikslinei grupei"),"Tikslinti I stulpelį arba 1_Bendrieji_duomenys 1.3 lauką – jei pareiškėjas turi socialinio verslo subjekto statusą, darbuotojui turi būti pasirinkta socialinio verslo prioritetinė grupė arba kita taikoma prioritetinė grupė; ","")&amp;IF(AND($I42="JP projektų pareiškėjų, turinčių socialinio verslo subjekto statusą, darbuotojai",'1_Bendrieji_duomenys'!$C$8&lt;&gt;"Taip"),"Tikslinti I stulpelį arba 1_Bendrieji_duomenys 1.3 lauką – socialinio verslo statusas turi būti „Taip“; ","")&amp;IF(OR($J42="",NOT(ISNUMBER($J42))),"Tikslinti J stulpelį – finansavimo laikotarpį mėnesiais; ","")&amp;IF(AND(ISNUMBER($J42),$J42&gt;18),"Tikslinti J stulpelį – laikotarpis negali viršyti 18 mėn.; ","")&amp;IF(AND(ISNUMBER($J42),$J42&lt;1),"Tikslinti J stulpelį – laikotarpis turi būti ne trumpesnis kaip 1 mėn.; ",""))</f>
        <v/>
      </c>
    </row>
    <row r="43" spans="1:17" ht="25.95" customHeight="1">
      <c r="A43" s="17">
        <v>39</v>
      </c>
      <c r="B43" s="7"/>
      <c r="C43" s="7"/>
      <c r="D43" s="30"/>
      <c r="E43" s="31"/>
      <c r="F43" s="30"/>
      <c r="G43" s="7"/>
      <c r="H43" s="7"/>
      <c r="I43" s="7"/>
      <c r="J43" s="7"/>
      <c r="K43" s="7"/>
      <c r="L43" s="13" t="str">
        <f t="shared" si="4"/>
        <v/>
      </c>
      <c r="M43" s="13" t="str">
        <f t="shared" si="5"/>
        <v/>
      </c>
      <c r="N43" s="10" t="str">
        <f>IF($M43="","",IF($M43="FĮ-38-02",'1_Bendrieji_duomenys'!$C$14,IF($M43="FĮ-38-03",'1_Bendrieji_duomenys'!$C$15,"")))</f>
        <v/>
      </c>
      <c r="O43" s="13" t="str">
        <f t="shared" si="6"/>
        <v/>
      </c>
      <c r="P43" s="10" t="str">
        <f t="shared" si="7"/>
        <v/>
      </c>
      <c r="Q43" s="18" t="str">
        <f>IF(COUNTA($B43:$K43)=0,"",IF($B43="","Tikslinti B stulpelį – darbuotojo vardą; ","")&amp;IF($C43="","Tikslinti C stulpelį – darbuotojo pavardę; ","")&amp;IF(NOT(OR(ISNUMBER($D43),AND(LEN($D43)=10,OR(MID($D43,5,1)="-",MID($D43,5,1)="."),OR(MID($D43,8,1)="-",MID($D43,8,1)="."),IFERROR(ISNUMBER(VALUE(LEFT($D43,4))),FALSE),IFERROR(ISNUMBER(VALUE(MID($D43,6,2))),FALSE),IFERROR(ISNUMBER(VALUE(RIGHT($D43,2))),FALSE)))),"Tikslinti D stulpelį – gimimo data turi būti formatu YYYY-MM-DD; ","")&amp;IF($E43="","Tikslinti E stulpelį – socialinio draudimo numerį; ","")&amp;IF(NOT(OR(ISNUMBER($F43),AND(LEN($F43)=10,OR(MID($F43,5,1)="-",MID($F43,5,1)="."),OR(MID($F43,8,1)="-",MID($F43,8,1)="."),IFERROR(ISNUMBER(VALUE(LEFT($F43,4))),FALSE),IFERROR(ISNUMBER(VALUE(MID($F43,6,2))),FALSE),IFERROR(ISNUMBER(VALUE(RIGHT($F43,2))),FALSE)))),"Tikslinti F stulpelį – įsidarbinimo data turi būti formatu YYYY-MM-DD; ","")&amp;IF($G43&lt;&gt;"Taip","Neatitikimas G stulpelyje – Parama taikant FĮ teikiama tik už pagal darbo sutartį įdarbintą darbuotoją; ","")&amp;IF($H43&lt;&gt;"Taip","Neatitikimas H stulpelyje – Parama taikant FĮ teikiama tik už darbuotoją, kurio DU ne mažesnis kaip MMA.; ","")&amp;IF($I43="","Tikslinti I stulpelį – pasirinkti prioritetinę tikslinę grupę arba „Nepriskiriamas“; ","")&amp;IF('1_Bendrieji_duomenys'!$C$8="","Tikslinti 1_Bendrieji_duomenys 1.3 lauką – nurodyti socialinio verslo subjekto statusą; ","")&amp;IF(AND('1_Bendrieji_duomenys'!$C$8="Taip",$I43="Nepriskiriamas prioritetinei tikslinei grupei"),"Tikslinti I stulpelį arba 1_Bendrieji_duomenys 1.3 lauką – jei pareiškėjas turi socialinio verslo subjekto statusą, darbuotojui turi būti pasirinkta socialinio verslo prioritetinė grupė arba kita taikoma prioritetinė grupė; ","")&amp;IF(AND($I43="JP projektų pareiškėjų, turinčių socialinio verslo subjekto statusą, darbuotojai",'1_Bendrieji_duomenys'!$C$8&lt;&gt;"Taip"),"Tikslinti I stulpelį arba 1_Bendrieji_duomenys 1.3 lauką – socialinio verslo statusas turi būti „Taip“; ","")&amp;IF(OR($J43="",NOT(ISNUMBER($J43))),"Tikslinti J stulpelį – finansavimo laikotarpį mėnesiais; ","")&amp;IF(AND(ISNUMBER($J43),$J43&gt;18),"Tikslinti J stulpelį – laikotarpis negali viršyti 18 mėn.; ","")&amp;IF(AND(ISNUMBER($J43),$J43&lt;1),"Tikslinti J stulpelį – laikotarpis turi būti ne trumpesnis kaip 1 mėn.; ",""))</f>
        <v/>
      </c>
    </row>
    <row r="44" spans="1:17" ht="25.95" customHeight="1">
      <c r="A44" s="17">
        <v>40</v>
      </c>
      <c r="B44" s="7"/>
      <c r="C44" s="7"/>
      <c r="D44" s="30"/>
      <c r="E44" s="31"/>
      <c r="F44" s="30"/>
      <c r="G44" s="7"/>
      <c r="H44" s="7"/>
      <c r="I44" s="7"/>
      <c r="J44" s="7"/>
      <c r="K44" s="7"/>
      <c r="L44" s="13" t="str">
        <f t="shared" si="4"/>
        <v/>
      </c>
      <c r="M44" s="13" t="str">
        <f t="shared" si="5"/>
        <v/>
      </c>
      <c r="N44" s="10" t="str">
        <f>IF($M44="","",IF($M44="FĮ-38-02",'1_Bendrieji_duomenys'!$C$14,IF($M44="FĮ-38-03",'1_Bendrieji_duomenys'!$C$15,"")))</f>
        <v/>
      </c>
      <c r="O44" s="13" t="str">
        <f t="shared" si="6"/>
        <v/>
      </c>
      <c r="P44" s="10" t="str">
        <f t="shared" si="7"/>
        <v/>
      </c>
      <c r="Q44" s="18" t="str">
        <f>IF(COUNTA($B44:$K44)=0,"",IF($B44="","Tikslinti B stulpelį – darbuotojo vardą; ","")&amp;IF($C44="","Tikslinti C stulpelį – darbuotojo pavardę; ","")&amp;IF(NOT(OR(ISNUMBER($D44),AND(LEN($D44)=10,OR(MID($D44,5,1)="-",MID($D44,5,1)="."),OR(MID($D44,8,1)="-",MID($D44,8,1)="."),IFERROR(ISNUMBER(VALUE(LEFT($D44,4))),FALSE),IFERROR(ISNUMBER(VALUE(MID($D44,6,2))),FALSE),IFERROR(ISNUMBER(VALUE(RIGHT($D44,2))),FALSE)))),"Tikslinti D stulpelį – gimimo data turi būti formatu YYYY-MM-DD; ","")&amp;IF($E44="","Tikslinti E stulpelį – socialinio draudimo numerį; ","")&amp;IF(NOT(OR(ISNUMBER($F44),AND(LEN($F44)=10,OR(MID($F44,5,1)="-",MID($F44,5,1)="."),OR(MID($F44,8,1)="-",MID($F44,8,1)="."),IFERROR(ISNUMBER(VALUE(LEFT($F44,4))),FALSE),IFERROR(ISNUMBER(VALUE(MID($F44,6,2))),FALSE),IFERROR(ISNUMBER(VALUE(RIGHT($F44,2))),FALSE)))),"Tikslinti F stulpelį – įsidarbinimo data turi būti formatu YYYY-MM-DD; ","")&amp;IF($G44&lt;&gt;"Taip","Neatitikimas G stulpelyje – Parama taikant FĮ teikiama tik už pagal darbo sutartį įdarbintą darbuotoją; ","")&amp;IF($H44&lt;&gt;"Taip","Neatitikimas H stulpelyje – Parama taikant FĮ teikiama tik už darbuotoją, kurio DU ne mažesnis kaip MMA.; ","")&amp;IF($I44="","Tikslinti I stulpelį – pasirinkti prioritetinę tikslinę grupę arba „Nepriskiriamas“; ","")&amp;IF('1_Bendrieji_duomenys'!$C$8="","Tikslinti 1_Bendrieji_duomenys 1.3 lauką – nurodyti socialinio verslo subjekto statusą; ","")&amp;IF(AND('1_Bendrieji_duomenys'!$C$8="Taip",$I44="Nepriskiriamas prioritetinei tikslinei grupei"),"Tikslinti I stulpelį arba 1_Bendrieji_duomenys 1.3 lauką – jei pareiškėjas turi socialinio verslo subjekto statusą, darbuotojui turi būti pasirinkta socialinio verslo prioritetinė grupė arba kita taikoma prioritetinė grupė; ","")&amp;IF(AND($I44="JP projektų pareiškėjų, turinčių socialinio verslo subjekto statusą, darbuotojai",'1_Bendrieji_duomenys'!$C$8&lt;&gt;"Taip"),"Tikslinti I stulpelį arba 1_Bendrieji_duomenys 1.3 lauką – socialinio verslo statusas turi būti „Taip“; ","")&amp;IF(OR($J44="",NOT(ISNUMBER($J44))),"Tikslinti J stulpelį – finansavimo laikotarpį mėnesiais; ","")&amp;IF(AND(ISNUMBER($J44),$J44&gt;18),"Tikslinti J stulpelį – laikotarpis negali viršyti 18 mėn.; ","")&amp;IF(AND(ISNUMBER($J44),$J44&lt;1),"Tikslinti J stulpelį – laikotarpis turi būti ne trumpesnis kaip 1 mėn.; ",""))</f>
        <v/>
      </c>
    </row>
    <row r="45" spans="1:17" ht="25.95" customHeight="1">
      <c r="A45" s="17">
        <v>41</v>
      </c>
      <c r="B45" s="7"/>
      <c r="C45" s="7"/>
      <c r="D45" s="30"/>
      <c r="E45" s="31"/>
      <c r="F45" s="30"/>
      <c r="G45" s="7"/>
      <c r="H45" s="7"/>
      <c r="I45" s="7"/>
      <c r="J45" s="7"/>
      <c r="K45" s="7"/>
      <c r="L45" s="13" t="str">
        <f t="shared" si="4"/>
        <v/>
      </c>
      <c r="M45" s="13" t="str">
        <f t="shared" si="5"/>
        <v/>
      </c>
      <c r="N45" s="10" t="str">
        <f>IF($M45="","",IF($M45="FĮ-38-02",'1_Bendrieji_duomenys'!$C$14,IF($M45="FĮ-38-03",'1_Bendrieji_duomenys'!$C$15,"")))</f>
        <v/>
      </c>
      <c r="O45" s="13" t="str">
        <f t="shared" si="6"/>
        <v/>
      </c>
      <c r="P45" s="10" t="str">
        <f t="shared" si="7"/>
        <v/>
      </c>
      <c r="Q45" s="18" t="str">
        <f>IF(COUNTA($B45:$K45)=0,"",IF($B45="","Tikslinti B stulpelį – darbuotojo vardą; ","")&amp;IF($C45="","Tikslinti C stulpelį – darbuotojo pavardę; ","")&amp;IF(NOT(OR(ISNUMBER($D45),AND(LEN($D45)=10,OR(MID($D45,5,1)="-",MID($D45,5,1)="."),OR(MID($D45,8,1)="-",MID($D45,8,1)="."),IFERROR(ISNUMBER(VALUE(LEFT($D45,4))),FALSE),IFERROR(ISNUMBER(VALUE(MID($D45,6,2))),FALSE),IFERROR(ISNUMBER(VALUE(RIGHT($D45,2))),FALSE)))),"Tikslinti D stulpelį – gimimo data turi būti formatu YYYY-MM-DD; ","")&amp;IF($E45="","Tikslinti E stulpelį – socialinio draudimo numerį; ","")&amp;IF(NOT(OR(ISNUMBER($F45),AND(LEN($F45)=10,OR(MID($F45,5,1)="-",MID($F45,5,1)="."),OR(MID($F45,8,1)="-",MID($F45,8,1)="."),IFERROR(ISNUMBER(VALUE(LEFT($F45,4))),FALSE),IFERROR(ISNUMBER(VALUE(MID($F45,6,2))),FALSE),IFERROR(ISNUMBER(VALUE(RIGHT($F45,2))),FALSE)))),"Tikslinti F stulpelį – įsidarbinimo data turi būti formatu YYYY-MM-DD; ","")&amp;IF($G45&lt;&gt;"Taip","Neatitikimas G stulpelyje – Parama taikant FĮ teikiama tik už pagal darbo sutartį įdarbintą darbuotoją; ","")&amp;IF($H45&lt;&gt;"Taip","Neatitikimas H stulpelyje – Parama taikant FĮ teikiama tik už darbuotoją, kurio DU ne mažesnis kaip MMA.; ","")&amp;IF($I45="","Tikslinti I stulpelį – pasirinkti prioritetinę tikslinę grupę arba „Nepriskiriamas“; ","")&amp;IF('1_Bendrieji_duomenys'!$C$8="","Tikslinti 1_Bendrieji_duomenys 1.3 lauką – nurodyti socialinio verslo subjekto statusą; ","")&amp;IF(AND('1_Bendrieji_duomenys'!$C$8="Taip",$I45="Nepriskiriamas prioritetinei tikslinei grupei"),"Tikslinti I stulpelį arba 1_Bendrieji_duomenys 1.3 lauką – jei pareiškėjas turi socialinio verslo subjekto statusą, darbuotojui turi būti pasirinkta socialinio verslo prioritetinė grupė arba kita taikoma prioritetinė grupė; ","")&amp;IF(AND($I45="JP projektų pareiškėjų, turinčių socialinio verslo subjekto statusą, darbuotojai",'1_Bendrieji_duomenys'!$C$8&lt;&gt;"Taip"),"Tikslinti I stulpelį arba 1_Bendrieji_duomenys 1.3 lauką – socialinio verslo statusas turi būti „Taip“; ","")&amp;IF(OR($J45="",NOT(ISNUMBER($J45))),"Tikslinti J stulpelį – finansavimo laikotarpį mėnesiais; ","")&amp;IF(AND(ISNUMBER($J45),$J45&gt;18),"Tikslinti J stulpelį – laikotarpis negali viršyti 18 mėn.; ","")&amp;IF(AND(ISNUMBER($J45),$J45&lt;1),"Tikslinti J stulpelį – laikotarpis turi būti ne trumpesnis kaip 1 mėn.; ",""))</f>
        <v/>
      </c>
    </row>
    <row r="46" spans="1:17" ht="25.95" customHeight="1">
      <c r="A46" s="17">
        <v>42</v>
      </c>
      <c r="B46" s="7"/>
      <c r="C46" s="7"/>
      <c r="D46" s="30"/>
      <c r="E46" s="31"/>
      <c r="F46" s="30"/>
      <c r="G46" s="7"/>
      <c r="H46" s="7"/>
      <c r="I46" s="7"/>
      <c r="J46" s="7"/>
      <c r="K46" s="7"/>
      <c r="L46" s="13" t="str">
        <f t="shared" si="4"/>
        <v/>
      </c>
      <c r="M46" s="13" t="str">
        <f t="shared" si="5"/>
        <v/>
      </c>
      <c r="N46" s="10" t="str">
        <f>IF($M46="","",IF($M46="FĮ-38-02",'1_Bendrieji_duomenys'!$C$14,IF($M46="FĮ-38-03",'1_Bendrieji_duomenys'!$C$15,"")))</f>
        <v/>
      </c>
      <c r="O46" s="13" t="str">
        <f t="shared" si="6"/>
        <v/>
      </c>
      <c r="P46" s="10" t="str">
        <f t="shared" si="7"/>
        <v/>
      </c>
      <c r="Q46" s="18" t="str">
        <f>IF(COUNTA($B46:$K46)=0,"",IF($B46="","Tikslinti B stulpelį – darbuotojo vardą; ","")&amp;IF($C46="","Tikslinti C stulpelį – darbuotojo pavardę; ","")&amp;IF(NOT(OR(ISNUMBER($D46),AND(LEN($D46)=10,OR(MID($D46,5,1)="-",MID($D46,5,1)="."),OR(MID($D46,8,1)="-",MID($D46,8,1)="."),IFERROR(ISNUMBER(VALUE(LEFT($D46,4))),FALSE),IFERROR(ISNUMBER(VALUE(MID($D46,6,2))),FALSE),IFERROR(ISNUMBER(VALUE(RIGHT($D46,2))),FALSE)))),"Tikslinti D stulpelį – gimimo data turi būti formatu YYYY-MM-DD; ","")&amp;IF($E46="","Tikslinti E stulpelį – socialinio draudimo numerį; ","")&amp;IF(NOT(OR(ISNUMBER($F46),AND(LEN($F46)=10,OR(MID($F46,5,1)="-",MID($F46,5,1)="."),OR(MID($F46,8,1)="-",MID($F46,8,1)="."),IFERROR(ISNUMBER(VALUE(LEFT($F46,4))),FALSE),IFERROR(ISNUMBER(VALUE(MID($F46,6,2))),FALSE),IFERROR(ISNUMBER(VALUE(RIGHT($F46,2))),FALSE)))),"Tikslinti F stulpelį – įsidarbinimo data turi būti formatu YYYY-MM-DD; ","")&amp;IF($G46&lt;&gt;"Taip","Neatitikimas G stulpelyje – Parama taikant FĮ teikiama tik už pagal darbo sutartį įdarbintą darbuotoją; ","")&amp;IF($H46&lt;&gt;"Taip","Neatitikimas H stulpelyje – Parama taikant FĮ teikiama tik už darbuotoją, kurio DU ne mažesnis kaip MMA.; ","")&amp;IF($I46="","Tikslinti I stulpelį – pasirinkti prioritetinę tikslinę grupę arba „Nepriskiriamas“; ","")&amp;IF('1_Bendrieji_duomenys'!$C$8="","Tikslinti 1_Bendrieji_duomenys 1.3 lauką – nurodyti socialinio verslo subjekto statusą; ","")&amp;IF(AND('1_Bendrieji_duomenys'!$C$8="Taip",$I46="Nepriskiriamas prioritetinei tikslinei grupei"),"Tikslinti I stulpelį arba 1_Bendrieji_duomenys 1.3 lauką – jei pareiškėjas turi socialinio verslo subjekto statusą, darbuotojui turi būti pasirinkta socialinio verslo prioritetinė grupė arba kita taikoma prioritetinė grupė; ","")&amp;IF(AND($I46="JP projektų pareiškėjų, turinčių socialinio verslo subjekto statusą, darbuotojai",'1_Bendrieji_duomenys'!$C$8&lt;&gt;"Taip"),"Tikslinti I stulpelį arba 1_Bendrieji_duomenys 1.3 lauką – socialinio verslo statusas turi būti „Taip“; ","")&amp;IF(OR($J46="",NOT(ISNUMBER($J46))),"Tikslinti J stulpelį – finansavimo laikotarpį mėnesiais; ","")&amp;IF(AND(ISNUMBER($J46),$J46&gt;18),"Tikslinti J stulpelį – laikotarpis negali viršyti 18 mėn.; ","")&amp;IF(AND(ISNUMBER($J46),$J46&lt;1),"Tikslinti J stulpelį – laikotarpis turi būti ne trumpesnis kaip 1 mėn.; ",""))</f>
        <v/>
      </c>
    </row>
    <row r="47" spans="1:17" ht="25.95" customHeight="1">
      <c r="A47" s="17">
        <v>43</v>
      </c>
      <c r="B47" s="7"/>
      <c r="C47" s="7"/>
      <c r="D47" s="30"/>
      <c r="E47" s="31"/>
      <c r="F47" s="30"/>
      <c r="G47" s="7"/>
      <c r="H47" s="7"/>
      <c r="I47" s="7"/>
      <c r="J47" s="7"/>
      <c r="K47" s="7"/>
      <c r="L47" s="13" t="str">
        <f t="shared" si="4"/>
        <v/>
      </c>
      <c r="M47" s="13" t="str">
        <f t="shared" si="5"/>
        <v/>
      </c>
      <c r="N47" s="10" t="str">
        <f>IF($M47="","",IF($M47="FĮ-38-02",'1_Bendrieji_duomenys'!$C$14,IF($M47="FĮ-38-03",'1_Bendrieji_duomenys'!$C$15,"")))</f>
        <v/>
      </c>
      <c r="O47" s="13" t="str">
        <f t="shared" si="6"/>
        <v/>
      </c>
      <c r="P47" s="10" t="str">
        <f t="shared" si="7"/>
        <v/>
      </c>
      <c r="Q47" s="18" t="str">
        <f>IF(COUNTA($B47:$K47)=0,"",IF($B47="","Tikslinti B stulpelį – darbuotojo vardą; ","")&amp;IF($C47="","Tikslinti C stulpelį – darbuotojo pavardę; ","")&amp;IF(NOT(OR(ISNUMBER($D47),AND(LEN($D47)=10,OR(MID($D47,5,1)="-",MID($D47,5,1)="."),OR(MID($D47,8,1)="-",MID($D47,8,1)="."),IFERROR(ISNUMBER(VALUE(LEFT($D47,4))),FALSE),IFERROR(ISNUMBER(VALUE(MID($D47,6,2))),FALSE),IFERROR(ISNUMBER(VALUE(RIGHT($D47,2))),FALSE)))),"Tikslinti D stulpelį – gimimo data turi būti formatu YYYY-MM-DD; ","")&amp;IF($E47="","Tikslinti E stulpelį – socialinio draudimo numerį; ","")&amp;IF(NOT(OR(ISNUMBER($F47),AND(LEN($F47)=10,OR(MID($F47,5,1)="-",MID($F47,5,1)="."),OR(MID($F47,8,1)="-",MID($F47,8,1)="."),IFERROR(ISNUMBER(VALUE(LEFT($F47,4))),FALSE),IFERROR(ISNUMBER(VALUE(MID($F47,6,2))),FALSE),IFERROR(ISNUMBER(VALUE(RIGHT($F47,2))),FALSE)))),"Tikslinti F stulpelį – įsidarbinimo data turi būti formatu YYYY-MM-DD; ","")&amp;IF($G47&lt;&gt;"Taip","Neatitikimas G stulpelyje – Parama taikant FĮ teikiama tik už pagal darbo sutartį įdarbintą darbuotoją; ","")&amp;IF($H47&lt;&gt;"Taip","Neatitikimas H stulpelyje – Parama taikant FĮ teikiama tik už darbuotoją, kurio DU ne mažesnis kaip MMA.; ","")&amp;IF($I47="","Tikslinti I stulpelį – pasirinkti prioritetinę tikslinę grupę arba „Nepriskiriamas“; ","")&amp;IF('1_Bendrieji_duomenys'!$C$8="","Tikslinti 1_Bendrieji_duomenys 1.3 lauką – nurodyti socialinio verslo subjekto statusą; ","")&amp;IF(AND('1_Bendrieji_duomenys'!$C$8="Taip",$I47="Nepriskiriamas prioritetinei tikslinei grupei"),"Tikslinti I stulpelį arba 1_Bendrieji_duomenys 1.3 lauką – jei pareiškėjas turi socialinio verslo subjekto statusą, darbuotojui turi būti pasirinkta socialinio verslo prioritetinė grupė arba kita taikoma prioritetinė grupė; ","")&amp;IF(AND($I47="JP projektų pareiškėjų, turinčių socialinio verslo subjekto statusą, darbuotojai",'1_Bendrieji_duomenys'!$C$8&lt;&gt;"Taip"),"Tikslinti I stulpelį arba 1_Bendrieji_duomenys 1.3 lauką – socialinio verslo statusas turi būti „Taip“; ","")&amp;IF(OR($J47="",NOT(ISNUMBER($J47))),"Tikslinti J stulpelį – finansavimo laikotarpį mėnesiais; ","")&amp;IF(AND(ISNUMBER($J47),$J47&gt;18),"Tikslinti J stulpelį – laikotarpis negali viršyti 18 mėn.; ","")&amp;IF(AND(ISNUMBER($J47),$J47&lt;1),"Tikslinti J stulpelį – laikotarpis turi būti ne trumpesnis kaip 1 mėn.; ",""))</f>
        <v/>
      </c>
    </row>
    <row r="48" spans="1:17" ht="25.95" customHeight="1">
      <c r="A48" s="17">
        <v>44</v>
      </c>
      <c r="B48" s="7"/>
      <c r="C48" s="7"/>
      <c r="D48" s="30"/>
      <c r="E48" s="31"/>
      <c r="F48" s="30"/>
      <c r="G48" s="7"/>
      <c r="H48" s="7"/>
      <c r="I48" s="7"/>
      <c r="J48" s="7"/>
      <c r="K48" s="7"/>
      <c r="L48" s="13" t="str">
        <f t="shared" si="4"/>
        <v/>
      </c>
      <c r="M48" s="13" t="str">
        <f t="shared" si="5"/>
        <v/>
      </c>
      <c r="N48" s="10" t="str">
        <f>IF($M48="","",IF($M48="FĮ-38-02",'1_Bendrieji_duomenys'!$C$14,IF($M48="FĮ-38-03",'1_Bendrieji_duomenys'!$C$15,"")))</f>
        <v/>
      </c>
      <c r="O48" s="13" t="str">
        <f t="shared" si="6"/>
        <v/>
      </c>
      <c r="P48" s="10" t="str">
        <f t="shared" si="7"/>
        <v/>
      </c>
      <c r="Q48" s="18" t="str">
        <f>IF(COUNTA($B48:$K48)=0,"",IF($B48="","Tikslinti B stulpelį – darbuotojo vardą; ","")&amp;IF($C48="","Tikslinti C stulpelį – darbuotojo pavardę; ","")&amp;IF(NOT(OR(ISNUMBER($D48),AND(LEN($D48)=10,OR(MID($D48,5,1)="-",MID($D48,5,1)="."),OR(MID($D48,8,1)="-",MID($D48,8,1)="."),IFERROR(ISNUMBER(VALUE(LEFT($D48,4))),FALSE),IFERROR(ISNUMBER(VALUE(MID($D48,6,2))),FALSE),IFERROR(ISNUMBER(VALUE(RIGHT($D48,2))),FALSE)))),"Tikslinti D stulpelį – gimimo data turi būti formatu YYYY-MM-DD; ","")&amp;IF($E48="","Tikslinti E stulpelį – socialinio draudimo numerį; ","")&amp;IF(NOT(OR(ISNUMBER($F48),AND(LEN($F48)=10,OR(MID($F48,5,1)="-",MID($F48,5,1)="."),OR(MID($F48,8,1)="-",MID($F48,8,1)="."),IFERROR(ISNUMBER(VALUE(LEFT($F48,4))),FALSE),IFERROR(ISNUMBER(VALUE(MID($F48,6,2))),FALSE),IFERROR(ISNUMBER(VALUE(RIGHT($F48,2))),FALSE)))),"Tikslinti F stulpelį – įsidarbinimo data turi būti formatu YYYY-MM-DD; ","")&amp;IF($G48&lt;&gt;"Taip","Neatitikimas G stulpelyje – Parama taikant FĮ teikiama tik už pagal darbo sutartį įdarbintą darbuotoją; ","")&amp;IF($H48&lt;&gt;"Taip","Neatitikimas H stulpelyje – Parama taikant FĮ teikiama tik už darbuotoją, kurio DU ne mažesnis kaip MMA.; ","")&amp;IF($I48="","Tikslinti I stulpelį – pasirinkti prioritetinę tikslinę grupę arba „Nepriskiriamas“; ","")&amp;IF('1_Bendrieji_duomenys'!$C$8="","Tikslinti 1_Bendrieji_duomenys 1.3 lauką – nurodyti socialinio verslo subjekto statusą; ","")&amp;IF(AND('1_Bendrieji_duomenys'!$C$8="Taip",$I48="Nepriskiriamas prioritetinei tikslinei grupei"),"Tikslinti I stulpelį arba 1_Bendrieji_duomenys 1.3 lauką – jei pareiškėjas turi socialinio verslo subjekto statusą, darbuotojui turi būti pasirinkta socialinio verslo prioritetinė grupė arba kita taikoma prioritetinė grupė; ","")&amp;IF(AND($I48="JP projektų pareiškėjų, turinčių socialinio verslo subjekto statusą, darbuotojai",'1_Bendrieji_duomenys'!$C$8&lt;&gt;"Taip"),"Tikslinti I stulpelį arba 1_Bendrieji_duomenys 1.3 lauką – socialinio verslo statusas turi būti „Taip“; ","")&amp;IF(OR($J48="",NOT(ISNUMBER($J48))),"Tikslinti J stulpelį – finansavimo laikotarpį mėnesiais; ","")&amp;IF(AND(ISNUMBER($J48),$J48&gt;18),"Tikslinti J stulpelį – laikotarpis negali viršyti 18 mėn.; ","")&amp;IF(AND(ISNUMBER($J48),$J48&lt;1),"Tikslinti J stulpelį – laikotarpis turi būti ne trumpesnis kaip 1 mėn.; ",""))</f>
        <v/>
      </c>
    </row>
    <row r="49" spans="1:17" ht="25.95" customHeight="1">
      <c r="A49" s="17">
        <v>45</v>
      </c>
      <c r="B49" s="7"/>
      <c r="C49" s="7"/>
      <c r="D49" s="30"/>
      <c r="E49" s="31"/>
      <c r="F49" s="30"/>
      <c r="G49" s="7"/>
      <c r="H49" s="7"/>
      <c r="I49" s="7"/>
      <c r="J49" s="7"/>
      <c r="K49" s="7"/>
      <c r="L49" s="13" t="str">
        <f t="shared" si="4"/>
        <v/>
      </c>
      <c r="M49" s="13" t="str">
        <f t="shared" si="5"/>
        <v/>
      </c>
      <c r="N49" s="10" t="str">
        <f>IF($M49="","",IF($M49="FĮ-38-02",'1_Bendrieji_duomenys'!$C$14,IF($M49="FĮ-38-03",'1_Bendrieji_duomenys'!$C$15,"")))</f>
        <v/>
      </c>
      <c r="O49" s="13" t="str">
        <f t="shared" si="6"/>
        <v/>
      </c>
      <c r="P49" s="10" t="str">
        <f t="shared" si="7"/>
        <v/>
      </c>
      <c r="Q49" s="18" t="str">
        <f>IF(COUNTA($B49:$K49)=0,"",IF($B49="","Tikslinti B stulpelį – darbuotojo vardą; ","")&amp;IF($C49="","Tikslinti C stulpelį – darbuotojo pavardę; ","")&amp;IF(NOT(OR(ISNUMBER($D49),AND(LEN($D49)=10,OR(MID($D49,5,1)="-",MID($D49,5,1)="."),OR(MID($D49,8,1)="-",MID($D49,8,1)="."),IFERROR(ISNUMBER(VALUE(LEFT($D49,4))),FALSE),IFERROR(ISNUMBER(VALUE(MID($D49,6,2))),FALSE),IFERROR(ISNUMBER(VALUE(RIGHT($D49,2))),FALSE)))),"Tikslinti D stulpelį – gimimo data turi būti formatu YYYY-MM-DD; ","")&amp;IF($E49="","Tikslinti E stulpelį – socialinio draudimo numerį; ","")&amp;IF(NOT(OR(ISNUMBER($F49),AND(LEN($F49)=10,OR(MID($F49,5,1)="-",MID($F49,5,1)="."),OR(MID($F49,8,1)="-",MID($F49,8,1)="."),IFERROR(ISNUMBER(VALUE(LEFT($F49,4))),FALSE),IFERROR(ISNUMBER(VALUE(MID($F49,6,2))),FALSE),IFERROR(ISNUMBER(VALUE(RIGHT($F49,2))),FALSE)))),"Tikslinti F stulpelį – įsidarbinimo data turi būti formatu YYYY-MM-DD; ","")&amp;IF($G49&lt;&gt;"Taip","Neatitikimas G stulpelyje – Parama taikant FĮ teikiama tik už pagal darbo sutartį įdarbintą darbuotoją; ","")&amp;IF($H49&lt;&gt;"Taip","Neatitikimas H stulpelyje – Parama taikant FĮ teikiama tik už darbuotoją, kurio DU ne mažesnis kaip MMA.; ","")&amp;IF($I49="","Tikslinti I stulpelį – pasirinkti prioritetinę tikslinę grupę arba „Nepriskiriamas“; ","")&amp;IF('1_Bendrieji_duomenys'!$C$8="","Tikslinti 1_Bendrieji_duomenys 1.3 lauką – nurodyti socialinio verslo subjekto statusą; ","")&amp;IF(AND('1_Bendrieji_duomenys'!$C$8="Taip",$I49="Nepriskiriamas prioritetinei tikslinei grupei"),"Tikslinti I stulpelį arba 1_Bendrieji_duomenys 1.3 lauką – jei pareiškėjas turi socialinio verslo subjekto statusą, darbuotojui turi būti pasirinkta socialinio verslo prioritetinė grupė arba kita taikoma prioritetinė grupė; ","")&amp;IF(AND($I49="JP projektų pareiškėjų, turinčių socialinio verslo subjekto statusą, darbuotojai",'1_Bendrieji_duomenys'!$C$8&lt;&gt;"Taip"),"Tikslinti I stulpelį arba 1_Bendrieji_duomenys 1.3 lauką – socialinio verslo statusas turi būti „Taip“; ","")&amp;IF(OR($J49="",NOT(ISNUMBER($J49))),"Tikslinti J stulpelį – finansavimo laikotarpį mėnesiais; ","")&amp;IF(AND(ISNUMBER($J49),$J49&gt;18),"Tikslinti J stulpelį – laikotarpis negali viršyti 18 mėn.; ","")&amp;IF(AND(ISNUMBER($J49),$J49&lt;1),"Tikslinti J stulpelį – laikotarpis turi būti ne trumpesnis kaip 1 mėn.; ",""))</f>
        <v/>
      </c>
    </row>
    <row r="50" spans="1:17" ht="25.95" customHeight="1">
      <c r="A50" s="17">
        <v>46</v>
      </c>
      <c r="B50" s="7"/>
      <c r="C50" s="7"/>
      <c r="D50" s="30"/>
      <c r="E50" s="31"/>
      <c r="F50" s="30"/>
      <c r="G50" s="7"/>
      <c r="H50" s="7"/>
      <c r="I50" s="7"/>
      <c r="J50" s="7"/>
      <c r="K50" s="7"/>
      <c r="L50" s="13" t="str">
        <f t="shared" si="4"/>
        <v/>
      </c>
      <c r="M50" s="13" t="str">
        <f t="shared" si="5"/>
        <v/>
      </c>
      <c r="N50" s="10" t="str">
        <f>IF($M50="","",IF($M50="FĮ-38-02",'1_Bendrieji_duomenys'!$C$14,IF($M50="FĮ-38-03",'1_Bendrieji_duomenys'!$C$15,"")))</f>
        <v/>
      </c>
      <c r="O50" s="13" t="str">
        <f t="shared" si="6"/>
        <v/>
      </c>
      <c r="P50" s="10" t="str">
        <f t="shared" si="7"/>
        <v/>
      </c>
      <c r="Q50" s="18" t="str">
        <f>IF(COUNTA($B50:$K50)=0,"",IF($B50="","Tikslinti B stulpelį – darbuotojo vardą; ","")&amp;IF($C50="","Tikslinti C stulpelį – darbuotojo pavardę; ","")&amp;IF(NOT(OR(ISNUMBER($D50),AND(LEN($D50)=10,OR(MID($D50,5,1)="-",MID($D50,5,1)="."),OR(MID($D50,8,1)="-",MID($D50,8,1)="."),IFERROR(ISNUMBER(VALUE(LEFT($D50,4))),FALSE),IFERROR(ISNUMBER(VALUE(MID($D50,6,2))),FALSE),IFERROR(ISNUMBER(VALUE(RIGHT($D50,2))),FALSE)))),"Tikslinti D stulpelį – gimimo data turi būti formatu YYYY-MM-DD; ","")&amp;IF($E50="","Tikslinti E stulpelį – socialinio draudimo numerį; ","")&amp;IF(NOT(OR(ISNUMBER($F50),AND(LEN($F50)=10,OR(MID($F50,5,1)="-",MID($F50,5,1)="."),OR(MID($F50,8,1)="-",MID($F50,8,1)="."),IFERROR(ISNUMBER(VALUE(LEFT($F50,4))),FALSE),IFERROR(ISNUMBER(VALUE(MID($F50,6,2))),FALSE),IFERROR(ISNUMBER(VALUE(RIGHT($F50,2))),FALSE)))),"Tikslinti F stulpelį – įsidarbinimo data turi būti formatu YYYY-MM-DD; ","")&amp;IF($G50&lt;&gt;"Taip","Neatitikimas G stulpelyje – Parama taikant FĮ teikiama tik už pagal darbo sutartį įdarbintą darbuotoją; ","")&amp;IF($H50&lt;&gt;"Taip","Neatitikimas H stulpelyje – Parama taikant FĮ teikiama tik už darbuotoją, kurio DU ne mažesnis kaip MMA.; ","")&amp;IF($I50="","Tikslinti I stulpelį – pasirinkti prioritetinę tikslinę grupę arba „Nepriskiriamas“; ","")&amp;IF('1_Bendrieji_duomenys'!$C$8="","Tikslinti 1_Bendrieji_duomenys 1.3 lauką – nurodyti socialinio verslo subjekto statusą; ","")&amp;IF(AND('1_Bendrieji_duomenys'!$C$8="Taip",$I50="Nepriskiriamas prioritetinei tikslinei grupei"),"Tikslinti I stulpelį arba 1_Bendrieji_duomenys 1.3 lauką – jei pareiškėjas turi socialinio verslo subjekto statusą, darbuotojui turi būti pasirinkta socialinio verslo prioritetinė grupė arba kita taikoma prioritetinė grupė; ","")&amp;IF(AND($I50="JP projektų pareiškėjų, turinčių socialinio verslo subjekto statusą, darbuotojai",'1_Bendrieji_duomenys'!$C$8&lt;&gt;"Taip"),"Tikslinti I stulpelį arba 1_Bendrieji_duomenys 1.3 lauką – socialinio verslo statusas turi būti „Taip“; ","")&amp;IF(OR($J50="",NOT(ISNUMBER($J50))),"Tikslinti J stulpelį – finansavimo laikotarpį mėnesiais; ","")&amp;IF(AND(ISNUMBER($J50),$J50&gt;18),"Tikslinti J stulpelį – laikotarpis negali viršyti 18 mėn.; ","")&amp;IF(AND(ISNUMBER($J50),$J50&lt;1),"Tikslinti J stulpelį – laikotarpis turi būti ne trumpesnis kaip 1 mėn.; ",""))</f>
        <v/>
      </c>
    </row>
    <row r="51" spans="1:17" ht="25.95" customHeight="1">
      <c r="A51" s="17">
        <v>47</v>
      </c>
      <c r="B51" s="7"/>
      <c r="C51" s="7"/>
      <c r="D51" s="30"/>
      <c r="E51" s="31"/>
      <c r="F51" s="30"/>
      <c r="G51" s="7"/>
      <c r="H51" s="7"/>
      <c r="I51" s="7"/>
      <c r="J51" s="7"/>
      <c r="K51" s="7"/>
      <c r="L51" s="13" t="str">
        <f t="shared" si="4"/>
        <v/>
      </c>
      <c r="M51" s="13" t="str">
        <f t="shared" si="5"/>
        <v/>
      </c>
      <c r="N51" s="10" t="str">
        <f>IF($M51="","",IF($M51="FĮ-38-02",'1_Bendrieji_duomenys'!$C$14,IF($M51="FĮ-38-03",'1_Bendrieji_duomenys'!$C$15,"")))</f>
        <v/>
      </c>
      <c r="O51" s="13" t="str">
        <f t="shared" si="6"/>
        <v/>
      </c>
      <c r="P51" s="10" t="str">
        <f t="shared" si="7"/>
        <v/>
      </c>
      <c r="Q51" s="18" t="str">
        <f>IF(COUNTA($B51:$K51)=0,"",IF($B51="","Tikslinti B stulpelį – darbuotojo vardą; ","")&amp;IF($C51="","Tikslinti C stulpelį – darbuotojo pavardę; ","")&amp;IF(NOT(OR(ISNUMBER($D51),AND(LEN($D51)=10,OR(MID($D51,5,1)="-",MID($D51,5,1)="."),OR(MID($D51,8,1)="-",MID($D51,8,1)="."),IFERROR(ISNUMBER(VALUE(LEFT($D51,4))),FALSE),IFERROR(ISNUMBER(VALUE(MID($D51,6,2))),FALSE),IFERROR(ISNUMBER(VALUE(RIGHT($D51,2))),FALSE)))),"Tikslinti D stulpelį – gimimo data turi būti formatu YYYY-MM-DD; ","")&amp;IF($E51="","Tikslinti E stulpelį – socialinio draudimo numerį; ","")&amp;IF(NOT(OR(ISNUMBER($F51),AND(LEN($F51)=10,OR(MID($F51,5,1)="-",MID($F51,5,1)="."),OR(MID($F51,8,1)="-",MID($F51,8,1)="."),IFERROR(ISNUMBER(VALUE(LEFT($F51,4))),FALSE),IFERROR(ISNUMBER(VALUE(MID($F51,6,2))),FALSE),IFERROR(ISNUMBER(VALUE(RIGHT($F51,2))),FALSE)))),"Tikslinti F stulpelį – įsidarbinimo data turi būti formatu YYYY-MM-DD; ","")&amp;IF($G51&lt;&gt;"Taip","Neatitikimas G stulpelyje – Parama taikant FĮ teikiama tik už pagal darbo sutartį įdarbintą darbuotoją; ","")&amp;IF($H51&lt;&gt;"Taip","Neatitikimas H stulpelyje – Parama taikant FĮ teikiama tik už darbuotoją, kurio DU ne mažesnis kaip MMA.; ","")&amp;IF($I51="","Tikslinti I stulpelį – pasirinkti prioritetinę tikslinę grupę arba „Nepriskiriamas“; ","")&amp;IF('1_Bendrieji_duomenys'!$C$8="","Tikslinti 1_Bendrieji_duomenys 1.3 lauką – nurodyti socialinio verslo subjekto statusą; ","")&amp;IF(AND('1_Bendrieji_duomenys'!$C$8="Taip",$I51="Nepriskiriamas prioritetinei tikslinei grupei"),"Tikslinti I stulpelį arba 1_Bendrieji_duomenys 1.3 lauką – jei pareiškėjas turi socialinio verslo subjekto statusą, darbuotojui turi būti pasirinkta socialinio verslo prioritetinė grupė arba kita taikoma prioritetinė grupė; ","")&amp;IF(AND($I51="JP projektų pareiškėjų, turinčių socialinio verslo subjekto statusą, darbuotojai",'1_Bendrieji_duomenys'!$C$8&lt;&gt;"Taip"),"Tikslinti I stulpelį arba 1_Bendrieji_duomenys 1.3 lauką – socialinio verslo statusas turi būti „Taip“; ","")&amp;IF(OR($J51="",NOT(ISNUMBER($J51))),"Tikslinti J stulpelį – finansavimo laikotarpį mėnesiais; ","")&amp;IF(AND(ISNUMBER($J51),$J51&gt;18),"Tikslinti J stulpelį – laikotarpis negali viršyti 18 mėn.; ","")&amp;IF(AND(ISNUMBER($J51),$J51&lt;1),"Tikslinti J stulpelį – laikotarpis turi būti ne trumpesnis kaip 1 mėn.; ",""))</f>
        <v/>
      </c>
    </row>
    <row r="52" spans="1:17" ht="25.95" customHeight="1">
      <c r="A52" s="17">
        <v>48</v>
      </c>
      <c r="B52" s="7"/>
      <c r="C52" s="7"/>
      <c r="D52" s="30"/>
      <c r="E52" s="31"/>
      <c r="F52" s="30"/>
      <c r="G52" s="7"/>
      <c r="H52" s="7"/>
      <c r="I52" s="7"/>
      <c r="J52" s="7"/>
      <c r="K52" s="7"/>
      <c r="L52" s="13" t="str">
        <f t="shared" si="4"/>
        <v/>
      </c>
      <c r="M52" s="13" t="str">
        <f t="shared" si="5"/>
        <v/>
      </c>
      <c r="N52" s="10" t="str">
        <f>IF($M52="","",IF($M52="FĮ-38-02",'1_Bendrieji_duomenys'!$C$14,IF($M52="FĮ-38-03",'1_Bendrieji_duomenys'!$C$15,"")))</f>
        <v/>
      </c>
      <c r="O52" s="13" t="str">
        <f t="shared" si="6"/>
        <v/>
      </c>
      <c r="P52" s="10" t="str">
        <f t="shared" si="7"/>
        <v/>
      </c>
      <c r="Q52" s="18" t="str">
        <f>IF(COUNTA($B52:$K52)=0,"",IF($B52="","Tikslinti B stulpelį – darbuotojo vardą; ","")&amp;IF($C52="","Tikslinti C stulpelį – darbuotojo pavardę; ","")&amp;IF(NOT(OR(ISNUMBER($D52),AND(LEN($D52)=10,OR(MID($D52,5,1)="-",MID($D52,5,1)="."),OR(MID($D52,8,1)="-",MID($D52,8,1)="."),IFERROR(ISNUMBER(VALUE(LEFT($D52,4))),FALSE),IFERROR(ISNUMBER(VALUE(MID($D52,6,2))),FALSE),IFERROR(ISNUMBER(VALUE(RIGHT($D52,2))),FALSE)))),"Tikslinti D stulpelį – gimimo data turi būti formatu YYYY-MM-DD; ","")&amp;IF($E52="","Tikslinti E stulpelį – socialinio draudimo numerį; ","")&amp;IF(NOT(OR(ISNUMBER($F52),AND(LEN($F52)=10,OR(MID($F52,5,1)="-",MID($F52,5,1)="."),OR(MID($F52,8,1)="-",MID($F52,8,1)="."),IFERROR(ISNUMBER(VALUE(LEFT($F52,4))),FALSE),IFERROR(ISNUMBER(VALUE(MID($F52,6,2))),FALSE),IFERROR(ISNUMBER(VALUE(RIGHT($F52,2))),FALSE)))),"Tikslinti F stulpelį – įsidarbinimo data turi būti formatu YYYY-MM-DD; ","")&amp;IF($G52&lt;&gt;"Taip","Neatitikimas G stulpelyje – Parama taikant FĮ teikiama tik už pagal darbo sutartį įdarbintą darbuotoją; ","")&amp;IF($H52&lt;&gt;"Taip","Neatitikimas H stulpelyje – Parama taikant FĮ teikiama tik už darbuotoją, kurio DU ne mažesnis kaip MMA.; ","")&amp;IF($I52="","Tikslinti I stulpelį – pasirinkti prioritetinę tikslinę grupę arba „Nepriskiriamas“; ","")&amp;IF('1_Bendrieji_duomenys'!$C$8="","Tikslinti 1_Bendrieji_duomenys 1.3 lauką – nurodyti socialinio verslo subjekto statusą; ","")&amp;IF(AND('1_Bendrieji_duomenys'!$C$8="Taip",$I52="Nepriskiriamas prioritetinei tikslinei grupei"),"Tikslinti I stulpelį arba 1_Bendrieji_duomenys 1.3 lauką – jei pareiškėjas turi socialinio verslo subjekto statusą, darbuotojui turi būti pasirinkta socialinio verslo prioritetinė grupė arba kita taikoma prioritetinė grupė; ","")&amp;IF(AND($I52="JP projektų pareiškėjų, turinčių socialinio verslo subjekto statusą, darbuotojai",'1_Bendrieji_duomenys'!$C$8&lt;&gt;"Taip"),"Tikslinti I stulpelį arba 1_Bendrieji_duomenys 1.3 lauką – socialinio verslo statusas turi būti „Taip“; ","")&amp;IF(OR($J52="",NOT(ISNUMBER($J52))),"Tikslinti J stulpelį – finansavimo laikotarpį mėnesiais; ","")&amp;IF(AND(ISNUMBER($J52),$J52&gt;18),"Tikslinti J stulpelį – laikotarpis negali viršyti 18 mėn.; ","")&amp;IF(AND(ISNUMBER($J52),$J52&lt;1),"Tikslinti J stulpelį – laikotarpis turi būti ne trumpesnis kaip 1 mėn.; ",""))</f>
        <v/>
      </c>
    </row>
    <row r="53" spans="1:17" ht="25.95" customHeight="1">
      <c r="A53" s="17">
        <v>49</v>
      </c>
      <c r="B53" s="7"/>
      <c r="C53" s="7"/>
      <c r="D53" s="30"/>
      <c r="E53" s="31"/>
      <c r="F53" s="30"/>
      <c r="G53" s="7"/>
      <c r="H53" s="7"/>
      <c r="I53" s="7"/>
      <c r="J53" s="7"/>
      <c r="K53" s="7"/>
      <c r="L53" s="13" t="str">
        <f t="shared" si="4"/>
        <v/>
      </c>
      <c r="M53" s="13" t="str">
        <f t="shared" si="5"/>
        <v/>
      </c>
      <c r="N53" s="10" t="str">
        <f>IF($M53="","",IF($M53="FĮ-38-02",'1_Bendrieji_duomenys'!$C$14,IF($M53="FĮ-38-03",'1_Bendrieji_duomenys'!$C$15,"")))</f>
        <v/>
      </c>
      <c r="O53" s="13" t="str">
        <f t="shared" si="6"/>
        <v/>
      </c>
      <c r="P53" s="10" t="str">
        <f t="shared" si="7"/>
        <v/>
      </c>
      <c r="Q53" s="18" t="str">
        <f>IF(COUNTA($B53:$K53)=0,"",IF($B53="","Tikslinti B stulpelį – darbuotojo vardą; ","")&amp;IF($C53="","Tikslinti C stulpelį – darbuotojo pavardę; ","")&amp;IF(NOT(OR(ISNUMBER($D53),AND(LEN($D53)=10,OR(MID($D53,5,1)="-",MID($D53,5,1)="."),OR(MID($D53,8,1)="-",MID($D53,8,1)="."),IFERROR(ISNUMBER(VALUE(LEFT($D53,4))),FALSE),IFERROR(ISNUMBER(VALUE(MID($D53,6,2))),FALSE),IFERROR(ISNUMBER(VALUE(RIGHT($D53,2))),FALSE)))),"Tikslinti D stulpelį – gimimo data turi būti formatu YYYY-MM-DD; ","")&amp;IF($E53="","Tikslinti E stulpelį – socialinio draudimo numerį; ","")&amp;IF(NOT(OR(ISNUMBER($F53),AND(LEN($F53)=10,OR(MID($F53,5,1)="-",MID($F53,5,1)="."),OR(MID($F53,8,1)="-",MID($F53,8,1)="."),IFERROR(ISNUMBER(VALUE(LEFT($F53,4))),FALSE),IFERROR(ISNUMBER(VALUE(MID($F53,6,2))),FALSE),IFERROR(ISNUMBER(VALUE(RIGHT($F53,2))),FALSE)))),"Tikslinti F stulpelį – įsidarbinimo data turi būti formatu YYYY-MM-DD; ","")&amp;IF($G53&lt;&gt;"Taip","Neatitikimas G stulpelyje – Parama taikant FĮ teikiama tik už pagal darbo sutartį įdarbintą darbuotoją; ","")&amp;IF($H53&lt;&gt;"Taip","Neatitikimas H stulpelyje – Parama taikant FĮ teikiama tik už darbuotoją, kurio DU ne mažesnis kaip MMA.; ","")&amp;IF($I53="","Tikslinti I stulpelį – pasirinkti prioritetinę tikslinę grupę arba „Nepriskiriamas“; ","")&amp;IF('1_Bendrieji_duomenys'!$C$8="","Tikslinti 1_Bendrieji_duomenys 1.3 lauką – nurodyti socialinio verslo subjekto statusą; ","")&amp;IF(AND('1_Bendrieji_duomenys'!$C$8="Taip",$I53="Nepriskiriamas prioritetinei tikslinei grupei"),"Tikslinti I stulpelį arba 1_Bendrieji_duomenys 1.3 lauką – jei pareiškėjas turi socialinio verslo subjekto statusą, darbuotojui turi būti pasirinkta socialinio verslo prioritetinė grupė arba kita taikoma prioritetinė grupė; ","")&amp;IF(AND($I53="JP projektų pareiškėjų, turinčių socialinio verslo subjekto statusą, darbuotojai",'1_Bendrieji_duomenys'!$C$8&lt;&gt;"Taip"),"Tikslinti I stulpelį arba 1_Bendrieji_duomenys 1.3 lauką – socialinio verslo statusas turi būti „Taip“; ","")&amp;IF(OR($J53="",NOT(ISNUMBER($J53))),"Tikslinti J stulpelį – finansavimo laikotarpį mėnesiais; ","")&amp;IF(AND(ISNUMBER($J53),$J53&gt;18),"Tikslinti J stulpelį – laikotarpis negali viršyti 18 mėn.; ","")&amp;IF(AND(ISNUMBER($J53),$J53&lt;1),"Tikslinti J stulpelį – laikotarpis turi būti ne trumpesnis kaip 1 mėn.; ",""))</f>
        <v/>
      </c>
    </row>
    <row r="54" spans="1:17" ht="25.95" customHeight="1">
      <c r="A54" s="17">
        <v>50</v>
      </c>
      <c r="B54" s="7"/>
      <c r="C54" s="7"/>
      <c r="D54" s="30"/>
      <c r="E54" s="31"/>
      <c r="F54" s="30"/>
      <c r="G54" s="7"/>
      <c r="H54" s="7"/>
      <c r="I54" s="7"/>
      <c r="J54" s="7"/>
      <c r="K54" s="7"/>
      <c r="L54" s="13" t="str">
        <f t="shared" si="4"/>
        <v/>
      </c>
      <c r="M54" s="13" t="str">
        <f t="shared" si="5"/>
        <v/>
      </c>
      <c r="N54" s="10" t="str">
        <f>IF($M54="","",IF($M54="FĮ-38-02",'1_Bendrieji_duomenys'!$C$14,IF($M54="FĮ-38-03",'1_Bendrieji_duomenys'!$C$15,"")))</f>
        <v/>
      </c>
      <c r="O54" s="13" t="str">
        <f t="shared" si="6"/>
        <v/>
      </c>
      <c r="P54" s="10" t="str">
        <f t="shared" si="7"/>
        <v/>
      </c>
      <c r="Q54" s="18" t="str">
        <f>IF(COUNTA($B54:$K54)=0,"",IF($B54="","Tikslinti B stulpelį – darbuotojo vardą; ","")&amp;IF($C54="","Tikslinti C stulpelį – darbuotojo pavardę; ","")&amp;IF(NOT(OR(ISNUMBER($D54),AND(LEN($D54)=10,OR(MID($D54,5,1)="-",MID($D54,5,1)="."),OR(MID($D54,8,1)="-",MID($D54,8,1)="."),IFERROR(ISNUMBER(VALUE(LEFT($D54,4))),FALSE),IFERROR(ISNUMBER(VALUE(MID($D54,6,2))),FALSE),IFERROR(ISNUMBER(VALUE(RIGHT($D54,2))),FALSE)))),"Tikslinti D stulpelį – gimimo data turi būti formatu YYYY-MM-DD; ","")&amp;IF($E54="","Tikslinti E stulpelį – socialinio draudimo numerį; ","")&amp;IF(NOT(OR(ISNUMBER($F54),AND(LEN($F54)=10,OR(MID($F54,5,1)="-",MID($F54,5,1)="."),OR(MID($F54,8,1)="-",MID($F54,8,1)="."),IFERROR(ISNUMBER(VALUE(LEFT($F54,4))),FALSE),IFERROR(ISNUMBER(VALUE(MID($F54,6,2))),FALSE),IFERROR(ISNUMBER(VALUE(RIGHT($F54,2))),FALSE)))),"Tikslinti F stulpelį – įsidarbinimo data turi būti formatu YYYY-MM-DD; ","")&amp;IF($G54&lt;&gt;"Taip","Neatitikimas G stulpelyje – Parama taikant FĮ teikiama tik už pagal darbo sutartį įdarbintą darbuotoją; ","")&amp;IF($H54&lt;&gt;"Taip","Neatitikimas H stulpelyje – Parama taikant FĮ teikiama tik už darbuotoją, kurio DU ne mažesnis kaip MMA.; ","")&amp;IF($I54="","Tikslinti I stulpelį – pasirinkti prioritetinę tikslinę grupę arba „Nepriskiriamas“; ","")&amp;IF('1_Bendrieji_duomenys'!$C$8="","Tikslinti 1_Bendrieji_duomenys 1.3 lauką – nurodyti socialinio verslo subjekto statusą; ","")&amp;IF(AND('1_Bendrieji_duomenys'!$C$8="Taip",$I54="Nepriskiriamas prioritetinei tikslinei grupei"),"Tikslinti I stulpelį arba 1_Bendrieji_duomenys 1.3 lauką – jei pareiškėjas turi socialinio verslo subjekto statusą, darbuotojui turi būti pasirinkta socialinio verslo prioritetinė grupė arba kita taikoma prioritetinė grupė; ","")&amp;IF(AND($I54="JP projektų pareiškėjų, turinčių socialinio verslo subjekto statusą, darbuotojai",'1_Bendrieji_duomenys'!$C$8&lt;&gt;"Taip"),"Tikslinti I stulpelį arba 1_Bendrieji_duomenys 1.3 lauką – socialinio verslo statusas turi būti „Taip“; ","")&amp;IF(OR($J54="",NOT(ISNUMBER($J54))),"Tikslinti J stulpelį – finansavimo laikotarpį mėnesiais; ","")&amp;IF(AND(ISNUMBER($J54),$J54&gt;18),"Tikslinti J stulpelį – laikotarpis negali viršyti 18 mėn.; ","")&amp;IF(AND(ISNUMBER($J54),$J54&lt;1),"Tikslinti J stulpelį – laikotarpis turi būti ne trumpesnis kaip 1 mėn.; ",""))</f>
        <v/>
      </c>
    </row>
    <row r="55" spans="1:17" ht="25.95" customHeight="1">
      <c r="A55" s="17">
        <v>51</v>
      </c>
      <c r="B55" s="7"/>
      <c r="C55" s="7"/>
      <c r="D55" s="30"/>
      <c r="E55" s="31"/>
      <c r="F55" s="30"/>
      <c r="G55" s="7"/>
      <c r="H55" s="7"/>
      <c r="I55" s="7"/>
      <c r="J55" s="7"/>
      <c r="K55" s="7"/>
      <c r="L55" s="13" t="str">
        <f t="shared" si="4"/>
        <v/>
      </c>
      <c r="M55" s="13" t="str">
        <f t="shared" si="5"/>
        <v/>
      </c>
      <c r="N55" s="10" t="str">
        <f>IF($M55="","",IF($M55="FĮ-38-02",'1_Bendrieji_duomenys'!$C$14,IF($M55="FĮ-38-03",'1_Bendrieji_duomenys'!$C$15,"")))</f>
        <v/>
      </c>
      <c r="O55" s="13" t="str">
        <f t="shared" si="6"/>
        <v/>
      </c>
      <c r="P55" s="10" t="str">
        <f t="shared" si="7"/>
        <v/>
      </c>
      <c r="Q55" s="18" t="str">
        <f>IF(COUNTA($B55:$K55)=0,"",IF($B55="","Tikslinti B stulpelį – darbuotojo vardą; ","")&amp;IF($C55="","Tikslinti C stulpelį – darbuotojo pavardę; ","")&amp;IF(NOT(OR(ISNUMBER($D55),AND(LEN($D55)=10,OR(MID($D55,5,1)="-",MID($D55,5,1)="."),OR(MID($D55,8,1)="-",MID($D55,8,1)="."),IFERROR(ISNUMBER(VALUE(LEFT($D55,4))),FALSE),IFERROR(ISNUMBER(VALUE(MID($D55,6,2))),FALSE),IFERROR(ISNUMBER(VALUE(RIGHT($D55,2))),FALSE)))),"Tikslinti D stulpelį – gimimo data turi būti formatu YYYY-MM-DD; ","")&amp;IF($E55="","Tikslinti E stulpelį – socialinio draudimo numerį; ","")&amp;IF(NOT(OR(ISNUMBER($F55),AND(LEN($F55)=10,OR(MID($F55,5,1)="-",MID($F55,5,1)="."),OR(MID($F55,8,1)="-",MID($F55,8,1)="."),IFERROR(ISNUMBER(VALUE(LEFT($F55,4))),FALSE),IFERROR(ISNUMBER(VALUE(MID($F55,6,2))),FALSE),IFERROR(ISNUMBER(VALUE(RIGHT($F55,2))),FALSE)))),"Tikslinti F stulpelį – įsidarbinimo data turi būti formatu YYYY-MM-DD; ","")&amp;IF($G55&lt;&gt;"Taip","Neatitikimas G stulpelyje – Parama taikant FĮ teikiama tik už pagal darbo sutartį įdarbintą darbuotoją; ","")&amp;IF($H55&lt;&gt;"Taip","Neatitikimas H stulpelyje – Parama taikant FĮ teikiama tik už darbuotoją, kurio DU ne mažesnis kaip MMA.; ","")&amp;IF($I55="","Tikslinti I stulpelį – pasirinkti prioritetinę tikslinę grupę arba „Nepriskiriamas“; ","")&amp;IF('1_Bendrieji_duomenys'!$C$8="","Tikslinti 1_Bendrieji_duomenys 1.3 lauką – nurodyti socialinio verslo subjekto statusą; ","")&amp;IF(AND('1_Bendrieji_duomenys'!$C$8="Taip",$I55="Nepriskiriamas prioritetinei tikslinei grupei"),"Tikslinti I stulpelį arba 1_Bendrieji_duomenys 1.3 lauką – jei pareiškėjas turi socialinio verslo subjekto statusą, darbuotojui turi būti pasirinkta socialinio verslo prioritetinė grupė arba kita taikoma prioritetinė grupė; ","")&amp;IF(AND($I55="JP projektų pareiškėjų, turinčių socialinio verslo subjekto statusą, darbuotojai",'1_Bendrieji_duomenys'!$C$8&lt;&gt;"Taip"),"Tikslinti I stulpelį arba 1_Bendrieji_duomenys 1.3 lauką – socialinio verslo statusas turi būti „Taip“; ","")&amp;IF(OR($J55="",NOT(ISNUMBER($J55))),"Tikslinti J stulpelį – finansavimo laikotarpį mėnesiais; ","")&amp;IF(AND(ISNUMBER($J55),$J55&gt;18),"Tikslinti J stulpelį – laikotarpis negali viršyti 18 mėn.; ","")&amp;IF(AND(ISNUMBER($J55),$J55&lt;1),"Tikslinti J stulpelį – laikotarpis turi būti ne trumpesnis kaip 1 mėn.; ",""))</f>
        <v/>
      </c>
    </row>
    <row r="56" spans="1:17" ht="25.95" customHeight="1" thickBot="1">
      <c r="A56" s="37">
        <v>52</v>
      </c>
      <c r="B56" s="32"/>
      <c r="C56" s="32"/>
      <c r="D56" s="33"/>
      <c r="E56" s="34"/>
      <c r="F56" s="33"/>
      <c r="G56" s="32"/>
      <c r="H56" s="32"/>
      <c r="I56" s="32"/>
      <c r="J56" s="32"/>
      <c r="K56" s="32"/>
      <c r="L56" s="39" t="str">
        <f t="shared" si="4"/>
        <v/>
      </c>
      <c r="M56" s="39" t="str">
        <f t="shared" si="5"/>
        <v/>
      </c>
      <c r="N56" s="40" t="str">
        <f>IF($M56="","",IF($M56="FĮ-38-02",'1_Bendrieji_duomenys'!$C$14,IF($M56="FĮ-38-03",'1_Bendrieji_duomenys'!$C$15,"")))</f>
        <v/>
      </c>
      <c r="O56" s="39" t="str">
        <f t="shared" si="6"/>
        <v/>
      </c>
      <c r="P56" s="40" t="str">
        <f t="shared" si="7"/>
        <v/>
      </c>
      <c r="Q56" s="18" t="str">
        <f>IF(COUNTA($B56:$K56)=0,"",IF($B56="","Tikslinti B stulpelį – darbuotojo vardą; ","")&amp;IF($C56="","Tikslinti C stulpelį – darbuotojo pavardę; ","")&amp;IF(NOT(OR(ISNUMBER($D56),AND(LEN($D56)=10,OR(MID($D56,5,1)="-",MID($D56,5,1)="."),OR(MID($D56,8,1)="-",MID($D56,8,1)="."),IFERROR(ISNUMBER(VALUE(LEFT($D56,4))),FALSE),IFERROR(ISNUMBER(VALUE(MID($D56,6,2))),FALSE),IFERROR(ISNUMBER(VALUE(RIGHT($D56,2))),FALSE)))),"Tikslinti D stulpelį – gimimo data turi būti formatu YYYY-MM-DD; ","")&amp;IF($E56="","Tikslinti E stulpelį – socialinio draudimo numerį; ","")&amp;IF(NOT(OR(ISNUMBER($F56),AND(LEN($F56)=10,OR(MID($F56,5,1)="-",MID($F56,5,1)="."),OR(MID($F56,8,1)="-",MID($F56,8,1)="."),IFERROR(ISNUMBER(VALUE(LEFT($F56,4))),FALSE),IFERROR(ISNUMBER(VALUE(MID($F56,6,2))),FALSE),IFERROR(ISNUMBER(VALUE(RIGHT($F56,2))),FALSE)))),"Tikslinti F stulpelį – įsidarbinimo data turi būti formatu YYYY-MM-DD; ","")&amp;IF($G56&lt;&gt;"Taip","Neatitikimas G stulpelyje – Parama taikant FĮ teikiama tik už pagal darbo sutartį įdarbintą darbuotoją; ","")&amp;IF($H56&lt;&gt;"Taip","Neatitikimas H stulpelyje – Parama taikant FĮ teikiama tik už darbuotoją, kurio DU ne mažesnis kaip MMA.; ","")&amp;IF($I56="","Tikslinti I stulpelį – pasirinkti prioritetinę tikslinę grupę arba „Nepriskiriamas“; ","")&amp;IF('1_Bendrieji_duomenys'!$C$8="","Tikslinti 1_Bendrieji_duomenys 1.3 lauką – nurodyti socialinio verslo subjekto statusą; ","")&amp;IF(AND('1_Bendrieji_duomenys'!$C$8="Taip",$I56="Nepriskiriamas prioritetinei tikslinei grupei"),"Tikslinti I stulpelį arba 1_Bendrieji_duomenys 1.3 lauką – jei pareiškėjas turi socialinio verslo subjekto statusą, darbuotojui turi būti pasirinkta socialinio verslo prioritetinė grupė arba kita taikoma prioritetinė grupė; ","")&amp;IF(AND($I56="JP projektų pareiškėjų, turinčių socialinio verslo subjekto statusą, darbuotojai",'1_Bendrieji_duomenys'!$C$8&lt;&gt;"Taip"),"Tikslinti I stulpelį arba 1_Bendrieji_duomenys 1.3 lauką – socialinio verslo statusas turi būti „Taip“; ","")&amp;IF(OR($J56="",NOT(ISNUMBER($J56))),"Tikslinti J stulpelį – finansavimo laikotarpį mėnesiais; ","")&amp;IF(AND(ISNUMBER($J56),$J56&gt;18),"Tikslinti J stulpelį – laikotarpis negali viršyti 18 mėn.; ","")&amp;IF(AND(ISNUMBER($J56),$J56&lt;1),"Tikslinti J stulpelį – laikotarpis turi būti ne trumpesnis kaip 1 mėn.; ",""))</f>
        <v/>
      </c>
    </row>
  </sheetData>
  <mergeCells count="3">
    <mergeCell ref="A3:Q3"/>
    <mergeCell ref="A2:Q2"/>
    <mergeCell ref="A1:Q1"/>
  </mergeCells>
  <conditionalFormatting sqref="D5:D56">
    <cfRule type="expression" dxfId="4" priority="2">
      <formula>AND($B5&lt;&gt;"",NOT(ISNUMBER($D5)))</formula>
    </cfRule>
  </conditionalFormatting>
  <conditionalFormatting sqref="F5:F56">
    <cfRule type="expression" dxfId="3" priority="3">
      <formula>AND($B5&lt;&gt;"",NOT(ISNUMBER($F5)))</formula>
    </cfRule>
  </conditionalFormatting>
  <conditionalFormatting sqref="Q5:Q56">
    <cfRule type="expression" dxfId="2" priority="4">
      <formula>LEN($Q5)&gt;0</formula>
    </cfRule>
  </conditionalFormatting>
  <dataValidations count="2">
    <dataValidation type="list" showErrorMessage="1" errorTitle="Netinkama reikšmė" error="Pasirinkite Taip arba Ne." sqref="G5:H56" xr:uid="{00000000-0002-0000-0100-000000000000}">
      <formula1>"Taip,Ne"</formula1>
    </dataValidation>
    <dataValidation showInputMessage="1" showErrorMessage="1" errorTitle="Netinkamas laikotarpis" error="Finansavimo laikotarpis turi būti sveikas skaičius nuo 1 iki 18 mėn." promptTitle="Finansavimo laikotarpis" prompt="Įrašykite sveiką skaičių nuo 1 iki 18." sqref="J5:J56" xr:uid="{00000000-0002-0000-0100-000002000000}">
      <formula1>1</formula1>
      <formula2>18</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showInputMessage="1" showErrorMessage="1" errorTitle="Netinkama reikšmė" error="Pasirinkite prioritetinę tikslinę grupę iš sąrašo." promptTitle="Prioritetinė tikslinė grupė" prompt="Pasirinkite vieną reikšmę iš sąrašo. Jei darbuotojas priklauso kelioms prioritetinėms grupėms, pasirinkite vieną iš jų." xr:uid="{00000000-0002-0000-0100-000001000000}">
          <x14:formula1>
            <xm:f>'5_Sąrašai'!$A$2:$A$7</xm:f>
          </x14:formula1>
          <xm:sqref>I5:I56</xm:sqref>
        </x14:dataValidation>
        <x14:dataValidation type="list" showInputMessage="1" showErrorMessage="1" errorTitle="Netinkama reikšmė" error="Pasirinkite reikšmę iš sąrašo: Taip arba Ne." promptTitle="Pasirinkimas" prompt="Pasirinkite „Taip“ arba „Ne“." xr:uid="{00000000-0002-0000-0100-000003000000}">
          <x14:formula1>
            <xm:f>'5_Sąrašai'!$B$2:$B$3</xm:f>
          </x14:formula1>
          <xm:sqref>G5:H56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A13"/>
  <sheetViews>
    <sheetView workbookViewId="0">
      <selection activeCell="C19" sqref="C19"/>
    </sheetView>
  </sheetViews>
  <sheetFormatPr defaultRowHeight="13.2"/>
  <cols>
    <col min="1" max="1" width="4.59765625" style="14" customWidth="1"/>
    <col min="2" max="2" width="61.8984375" style="6" customWidth="1"/>
    <col min="3" max="3" width="10.296875" style="58" customWidth="1"/>
    <col min="4" max="4" width="92.5" style="6" customWidth="1"/>
    <col min="5" max="6" width="8.796875" style="6"/>
    <col min="7" max="7" width="60" style="6" customWidth="1"/>
    <col min="8" max="8" width="16" style="6" customWidth="1"/>
    <col min="9" max="9" width="28" style="6" customWidth="1"/>
    <col min="10" max="10" width="16" style="6" customWidth="1"/>
    <col min="11" max="11" width="52" style="6" customWidth="1"/>
    <col min="12" max="16384" width="8.796875" style="6"/>
  </cols>
  <sheetData>
    <row r="1" spans="1:27" s="14" customFormat="1" ht="34.200000000000003" customHeight="1">
      <c r="A1" s="108" t="s">
        <v>63</v>
      </c>
      <c r="B1" s="108"/>
      <c r="C1" s="108"/>
      <c r="D1" s="108"/>
    </row>
    <row r="2" spans="1:27" s="14" customFormat="1" ht="51.6" customHeight="1" thickBot="1">
      <c r="A2" s="109" t="s">
        <v>67</v>
      </c>
      <c r="B2" s="109"/>
      <c r="C2" s="109"/>
      <c r="D2" s="109"/>
    </row>
    <row r="3" spans="1:27" ht="19.95" customHeight="1" thickBot="1">
      <c r="A3" s="110" t="s">
        <v>54</v>
      </c>
      <c r="B3" s="111"/>
      <c r="C3" s="111"/>
      <c r="D3" s="112"/>
      <c r="E3" s="14"/>
      <c r="F3" s="14"/>
      <c r="G3" s="14"/>
      <c r="H3" s="14"/>
      <c r="I3" s="14"/>
      <c r="J3" s="14"/>
      <c r="K3" s="14"/>
      <c r="L3" s="29"/>
      <c r="M3" s="29"/>
      <c r="N3" s="29"/>
      <c r="O3" s="29"/>
      <c r="P3" s="29"/>
      <c r="Q3" s="29"/>
      <c r="R3" s="29"/>
      <c r="S3" s="29"/>
      <c r="T3" s="29"/>
      <c r="U3" s="29"/>
      <c r="V3" s="29"/>
      <c r="W3" s="29"/>
      <c r="X3" s="29"/>
      <c r="Y3" s="29"/>
      <c r="Z3" s="29"/>
      <c r="AA3" s="29"/>
    </row>
    <row r="4" spans="1:27" ht="19.95" customHeight="1">
      <c r="A4" s="45" t="s">
        <v>0</v>
      </c>
      <c r="B4" s="24" t="s">
        <v>51</v>
      </c>
      <c r="C4" s="74">
        <f>COUNTIFS('2_Darbuotojai'!$B$5:$B$56,"&lt;&gt;",'2_Darbuotojai'!$C$5:$C$56,"&lt;&gt;")</f>
        <v>0</v>
      </c>
      <c r="D4" s="51" t="str">
        <f>""</f>
        <v/>
      </c>
      <c r="E4" s="41"/>
      <c r="F4" s="41"/>
      <c r="G4" s="41"/>
      <c r="H4" s="41"/>
      <c r="I4" s="41"/>
      <c r="J4" s="41"/>
      <c r="K4" s="41"/>
    </row>
    <row r="5" spans="1:27" ht="19.95" customHeight="1">
      <c r="A5" s="49" t="s">
        <v>49</v>
      </c>
      <c r="B5" s="50" t="s">
        <v>52</v>
      </c>
      <c r="C5" s="75">
        <f>COUNTIF('2_Darbuotojai'!$L$5:$L$56,"Taip")</f>
        <v>0</v>
      </c>
      <c r="D5" s="52" t="str">
        <f>""</f>
        <v/>
      </c>
      <c r="E5" s="41"/>
      <c r="F5" s="41"/>
      <c r="G5" s="41"/>
      <c r="H5" s="41"/>
      <c r="I5" s="41"/>
      <c r="J5" s="41"/>
      <c r="K5" s="41"/>
    </row>
    <row r="6" spans="1:27" ht="19.95" customHeight="1">
      <c r="A6" s="49" t="s">
        <v>50</v>
      </c>
      <c r="B6" s="50" t="s">
        <v>53</v>
      </c>
      <c r="C6" s="75">
        <f>COUNTIF('2_Darbuotojai'!$L$5:$L$56,"Ne")</f>
        <v>0</v>
      </c>
      <c r="D6" s="52" t="str">
        <f>""</f>
        <v/>
      </c>
      <c r="E6" s="41"/>
      <c r="F6" s="41"/>
      <c r="G6" s="41"/>
      <c r="H6" s="41"/>
      <c r="I6" s="41"/>
      <c r="J6" s="41"/>
      <c r="K6" s="41"/>
    </row>
    <row r="7" spans="1:27" ht="19.95" customHeight="1">
      <c r="A7" s="46" t="s">
        <v>2</v>
      </c>
      <c r="B7" s="8" t="s">
        <v>24</v>
      </c>
      <c r="C7" s="75">
        <f>SUMIF('2_Darbuotojai'!$M$5:$M$56,"FĮ-38-02",'2_Darbuotojai'!$O$5:$O$56)</f>
        <v>0</v>
      </c>
      <c r="D7" s="52" t="str">
        <f>"Turi atitikti paraiškoje nurodytą planuojamą supaprastintai apmokamų išlaidų dydžių vienetų skaičių pagal FĮ-38-02"</f>
        <v>Turi atitikti paraiškoje nurodytą planuojamą supaprastintai apmokamų išlaidų dydžių vienetų skaičių pagal FĮ-38-02</v>
      </c>
      <c r="E7" s="41"/>
      <c r="F7" s="41"/>
      <c r="G7" s="41"/>
      <c r="H7" s="41"/>
      <c r="I7" s="41"/>
      <c r="J7" s="41"/>
      <c r="K7" s="41"/>
    </row>
    <row r="8" spans="1:27" ht="19.95" customHeight="1" thickBot="1">
      <c r="A8" s="47" t="s">
        <v>3</v>
      </c>
      <c r="B8" s="43" t="s">
        <v>25</v>
      </c>
      <c r="C8" s="76">
        <f>SUMIF('2_Darbuotojai'!$M$5:$M$56,"FĮ-38-03",'2_Darbuotojai'!$O$5:$O$56)</f>
        <v>0</v>
      </c>
      <c r="D8" s="53" t="str">
        <f>"Turi atitikti paraiškoje nurodytą planuojamą supaprastintai apmokamų išlaidų dydžių vienetų skaičių  pagal FĮ-38-03"</f>
        <v>Turi atitikti paraiškoje nurodytą planuojamą supaprastintai apmokamų išlaidų dydžių vienetų skaičių  pagal FĮ-38-03</v>
      </c>
      <c r="E8" s="41"/>
      <c r="F8" s="41"/>
      <c r="G8" s="41"/>
      <c r="H8" s="41"/>
      <c r="I8" s="41"/>
      <c r="J8" s="41"/>
      <c r="K8" s="41"/>
    </row>
    <row r="9" spans="1:27" s="14" customFormat="1" ht="19.95" customHeight="1" thickBot="1">
      <c r="A9" s="110" t="s">
        <v>55</v>
      </c>
      <c r="B9" s="111"/>
      <c r="C9" s="111"/>
      <c r="D9" s="112"/>
      <c r="E9" s="42"/>
      <c r="F9" s="42"/>
      <c r="G9" s="42"/>
      <c r="H9" s="42"/>
      <c r="I9" s="42"/>
      <c r="J9" s="42"/>
      <c r="K9" s="42"/>
    </row>
    <row r="10" spans="1:27" ht="19.95" customHeight="1">
      <c r="A10" s="45" t="s">
        <v>5</v>
      </c>
      <c r="B10" s="24" t="s">
        <v>73</v>
      </c>
      <c r="C10" s="74">
        <f>SUM('2_Darbuotojai'!$P$5:$P$56)</f>
        <v>0</v>
      </c>
      <c r="D10" s="51" t="str">
        <f>""</f>
        <v/>
      </c>
      <c r="E10" s="41"/>
      <c r="F10" s="41"/>
      <c r="G10" s="41"/>
      <c r="H10" s="41"/>
      <c r="I10" s="41"/>
      <c r="J10" s="41"/>
      <c r="K10" s="41"/>
    </row>
    <row r="11" spans="1:27" ht="19.95" customHeight="1">
      <c r="A11" s="46" t="s">
        <v>8</v>
      </c>
      <c r="B11" s="8" t="s">
        <v>72</v>
      </c>
      <c r="C11" s="75">
        <f>'1_Bendrieji_duomenys'!$C$11</f>
        <v>0</v>
      </c>
      <c r="D11" s="52" t="str">
        <f>"Turi atitikti paraiškoje nurodytą prašomą finansuoti išlaidų sumą"</f>
        <v>Turi atitikti paraiškoje nurodytą prašomą finansuoti išlaidų sumą</v>
      </c>
      <c r="E11" s="41"/>
      <c r="F11" s="41"/>
      <c r="G11" s="41"/>
      <c r="H11" s="41"/>
      <c r="I11" s="41"/>
      <c r="J11" s="41"/>
      <c r="K11" s="41"/>
    </row>
    <row r="12" spans="1:27" ht="33" customHeight="1">
      <c r="A12" s="46" t="s">
        <v>10</v>
      </c>
      <c r="B12" s="9" t="s">
        <v>74</v>
      </c>
      <c r="C12" s="62" t="str">
        <f>IF($C$4=0,"Neužpildyta",IF(ABS($C$11-$C$10)&lt;0.01,"Taip","Ne, reikia tikslinti"))</f>
        <v>Neužpildyta</v>
      </c>
      <c r="D12" s="54" t="str">
        <f>IF($C$12="Ne, reikia tikslinti","Lape Bendrieji duomenys nurodyta prašoma finansavimo suma pagal paraišką nesutampa su lape Darbuotojai apskaičiuota bendra išlaidų suma","")</f>
        <v/>
      </c>
      <c r="E12" s="41"/>
      <c r="F12" s="41"/>
      <c r="G12" s="41"/>
      <c r="H12" s="41"/>
      <c r="I12" s="41"/>
      <c r="J12" s="41"/>
      <c r="K12" s="41"/>
    </row>
    <row r="13" spans="1:27" ht="30" customHeight="1" thickBot="1">
      <c r="A13" s="48" t="s">
        <v>7</v>
      </c>
      <c r="B13" s="44" t="s">
        <v>75</v>
      </c>
      <c r="C13" s="63">
        <f>IF(OR($C$10="",$C$11=""),"",$C$11-$C$10)</f>
        <v>0</v>
      </c>
      <c r="D13" s="55" t="str">
        <f>""</f>
        <v/>
      </c>
      <c r="E13" s="41"/>
      <c r="F13" s="41"/>
      <c r="G13" s="41"/>
      <c r="H13" s="41"/>
      <c r="I13" s="41"/>
      <c r="J13" s="41"/>
      <c r="K13" s="41"/>
    </row>
  </sheetData>
  <mergeCells count="4">
    <mergeCell ref="A1:D1"/>
    <mergeCell ref="A2:D2"/>
    <mergeCell ref="A3:D3"/>
    <mergeCell ref="A9:D9"/>
  </mergeCells>
  <conditionalFormatting sqref="H4:H10">
    <cfRule type="expression" dxfId="1" priority="3">
      <formula>OR(H4="Tikslinti",H4="Nepildyta")</formula>
    </cfRule>
  </conditionalFormatting>
  <conditionalFormatting sqref="J4:J10">
    <cfRule type="expression" dxfId="0" priority="5">
      <formula>OR(J4="Tikslinti",J4="Nepildyta")</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Z7"/>
  <sheetViews>
    <sheetView workbookViewId="0"/>
  </sheetViews>
  <sheetFormatPr defaultRowHeight="13.8"/>
  <cols>
    <col min="1" max="1" width="95" customWidth="1"/>
    <col min="2" max="2" width="14" customWidth="1"/>
    <col min="4" max="5" width="14" customWidth="1"/>
  </cols>
  <sheetData>
    <row r="1" spans="1:26">
      <c r="A1" s="3" t="s">
        <v>26</v>
      </c>
      <c r="B1" s="3" t="s">
        <v>27</v>
      </c>
      <c r="C1" s="3"/>
      <c r="D1" s="3" t="s">
        <v>13</v>
      </c>
      <c r="E1" s="3" t="s">
        <v>28</v>
      </c>
      <c r="F1" s="2"/>
      <c r="G1" s="2"/>
      <c r="H1" s="2"/>
      <c r="I1" s="2"/>
      <c r="J1" s="2"/>
      <c r="K1" s="2"/>
      <c r="L1" s="2"/>
      <c r="M1" s="2"/>
      <c r="N1" s="2"/>
      <c r="O1" s="2"/>
      <c r="P1" s="2"/>
      <c r="Q1" s="2"/>
      <c r="R1" s="2"/>
      <c r="S1" s="2"/>
      <c r="T1" s="2"/>
      <c r="U1" s="2"/>
      <c r="V1" s="2"/>
      <c r="W1" s="2"/>
      <c r="X1" s="2"/>
      <c r="Y1" s="2"/>
      <c r="Z1" s="2"/>
    </row>
    <row r="2" spans="1:26" ht="18.600000000000001" customHeight="1">
      <c r="A2" s="1" t="s">
        <v>29</v>
      </c>
      <c r="B2" s="1" t="s">
        <v>30</v>
      </c>
      <c r="C2" s="1"/>
      <c r="D2" s="1" t="s">
        <v>14</v>
      </c>
      <c r="E2" s="1">
        <v>792.28</v>
      </c>
    </row>
    <row r="3" spans="1:26" ht="30" customHeight="1">
      <c r="A3" s="1" t="s">
        <v>31</v>
      </c>
      <c r="B3" s="1" t="s">
        <v>32</v>
      </c>
      <c r="C3" s="1"/>
      <c r="D3" s="1" t="s">
        <v>15</v>
      </c>
      <c r="E3" s="1">
        <v>528.19000000000005</v>
      </c>
    </row>
    <row r="4" spans="1:26">
      <c r="A4" s="1" t="s">
        <v>33</v>
      </c>
      <c r="B4" s="1"/>
      <c r="C4" s="1"/>
      <c r="D4" s="1"/>
      <c r="E4" s="1"/>
    </row>
    <row r="5" spans="1:26" ht="28.8" customHeight="1">
      <c r="A5" s="1" t="s">
        <v>34</v>
      </c>
      <c r="B5" s="1"/>
      <c r="C5" s="1"/>
      <c r="D5" s="1"/>
      <c r="E5" s="1"/>
    </row>
    <row r="6" spans="1:26">
      <c r="A6" s="1" t="s">
        <v>35</v>
      </c>
      <c r="B6" s="1"/>
      <c r="C6" s="1"/>
      <c r="D6" s="1"/>
      <c r="E6" s="1"/>
    </row>
    <row r="7" spans="1:26">
      <c r="A7" s="1" t="s">
        <v>36</v>
      </c>
      <c r="B7" s="1"/>
      <c r="C7" s="1"/>
      <c r="D7" s="1"/>
      <c r="E7" s="1"/>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as" ma:contentTypeID="0x0101006947AC02D3E0C7458FFEB91EBF1D80F9" ma:contentTypeVersion="13" ma:contentTypeDescription="Kurkite naują dokumentą." ma:contentTypeScope="" ma:versionID="4ba0c2d51b7c6cf4aff60fb743ebec6f">
  <xsd:schema xmlns:xsd="http://www.w3.org/2001/XMLSchema" xmlns:xs="http://www.w3.org/2001/XMLSchema" xmlns:p="http://schemas.microsoft.com/office/2006/metadata/properties" xmlns:ns2="847bc7dc-a7c9-4407-9d58-8699858aa1c6" xmlns:ns3="90c61637-b6e3-4f75-a730-5dd6c2f214f7" targetNamespace="http://schemas.microsoft.com/office/2006/metadata/properties" ma:root="true" ma:fieldsID="3a2f58f39841dfb30dc321e1c9edc514" ns2:_="" ns3:_="">
    <xsd:import namespace="847bc7dc-a7c9-4407-9d58-8699858aa1c6"/>
    <xsd:import namespace="90c61637-b6e3-4f75-a730-5dd6c2f214f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BillingMetadata"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47bc7dc-a7c9-4407-9d58-8699858aa1c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Vaizdų žymės" ma:readOnly="false" ma:fieldId="{5cf76f15-5ced-4ddc-b409-7134ff3c332f}" ma:taxonomyMulti="true" ma:sspId="76d7b672-c80b-44fd-8102-93f7a184f643"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BillingMetadata" ma:index="19" nillable="true" ma:displayName="MediaServiceBillingMetadata" ma:hidden="true" ma:internalName="MediaServiceBillingMetadata" ma:readOnly="true">
      <xsd:simpleType>
        <xsd:restriction base="dms:Note"/>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0c61637-b6e3-4f75-a730-5dd6c2f214f7"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747ef35e-e105-4380-95b7-88699edba71d}" ma:internalName="TaxCatchAll" ma:showField="CatchAllData" ma:web="90c61637-b6e3-4f75-a730-5dd6c2f214f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90c61637-b6e3-4f75-a730-5dd6c2f214f7" xsi:nil="true"/>
    <lcf76f155ced4ddcb4097134ff3c332f xmlns="847bc7dc-a7c9-4407-9d58-8699858aa1c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C2D79E5A-177C-49F5-BD5B-190FA21DC600}">
  <ds:schemaRefs>
    <ds:schemaRef ds:uri="http://schemas.microsoft.com/sharepoint/v3/contenttype/forms"/>
  </ds:schemaRefs>
</ds:datastoreItem>
</file>

<file path=customXml/itemProps2.xml><?xml version="1.0" encoding="utf-8"?>
<ds:datastoreItem xmlns:ds="http://schemas.openxmlformats.org/officeDocument/2006/customXml" ds:itemID="{0358A11C-514E-47C9-8933-1A97C841F12E}"/>
</file>

<file path=customXml/itemProps3.xml><?xml version="1.0" encoding="utf-8"?>
<ds:datastoreItem xmlns:ds="http://schemas.openxmlformats.org/officeDocument/2006/customXml" ds:itemID="{AB231718-E7B2-4CEC-894B-4FC91A8607F1}">
  <ds:schemaRefs>
    <ds:schemaRef ds:uri="http://schemas.microsoft.com/office/2006/metadata/properties"/>
    <ds:schemaRef ds:uri="http://schemas.microsoft.com/office/infopath/2007/PartnerControls"/>
    <ds:schemaRef ds:uri="90c61637-b6e3-4f75-a730-5dd6c2f214f7"/>
    <ds:schemaRef ds:uri="847bc7dc-a7c9-4407-9d58-8699858aa1c6"/>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1_Bendrieji_duomenys</vt:lpstr>
      <vt:lpstr>2_Darbuotojai</vt:lpstr>
      <vt:lpstr>3_Suvestinė</vt:lpstr>
      <vt:lpstr>5_Sąrašai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Judita Kmeliauskienė</dc:creator>
  <cp:lastModifiedBy>Monika Raudonienė</cp:lastModifiedBy>
  <dcterms:created xsi:type="dcterms:W3CDTF">2026-05-23T20:56:38Z</dcterms:created>
  <dcterms:modified xsi:type="dcterms:W3CDTF">2026-06-19T10:55:15Z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0a78bde-f4d3-4f63-aa29-98e64b4f061b_Enabled">
    <vt:lpwstr>true</vt:lpwstr>
  </property>
  <property fmtid="{D5CDD505-2E9C-101B-9397-08002B2CF9AE}" pid="3" name="MSIP_Label_c0a78bde-f4d3-4f63-aa29-98e64b4f061b_SetDate">
    <vt:lpwstr>2026-05-23T20:30:21Z</vt:lpwstr>
  </property>
  <property fmtid="{D5CDD505-2E9C-101B-9397-08002B2CF9AE}" pid="4" name="MSIP_Label_c0a78bde-f4d3-4f63-aa29-98e64b4f061b_Method">
    <vt:lpwstr>Privileged</vt:lpwstr>
  </property>
  <property fmtid="{D5CDD505-2E9C-101B-9397-08002B2CF9AE}" pid="5" name="MSIP_Label_c0a78bde-f4d3-4f63-aa29-98e64b4f061b_Name">
    <vt:lpwstr>Vieša informacija</vt:lpwstr>
  </property>
  <property fmtid="{D5CDD505-2E9C-101B-9397-08002B2CF9AE}" pid="6" name="MSIP_Label_c0a78bde-f4d3-4f63-aa29-98e64b4f061b_SiteId">
    <vt:lpwstr>f39ec040-58cd-4d1c-8741-11d8232163b4</vt:lpwstr>
  </property>
  <property fmtid="{D5CDD505-2E9C-101B-9397-08002B2CF9AE}" pid="7" name="MSIP_Label_c0a78bde-f4d3-4f63-aa29-98e64b4f061b_ActionId">
    <vt:lpwstr>74392a77-d1c4-45d2-841d-ac33489c910e</vt:lpwstr>
  </property>
  <property fmtid="{D5CDD505-2E9C-101B-9397-08002B2CF9AE}" pid="8" name="MSIP_Label_c0a78bde-f4d3-4f63-aa29-98e64b4f061b_ContentBits">
    <vt:lpwstr>0</vt:lpwstr>
  </property>
  <property fmtid="{D5CDD505-2E9C-101B-9397-08002B2CF9AE}" pid="9" name="MSIP_Label_c0a78bde-f4d3-4f63-aa29-98e64b4f061b_Tag">
    <vt:lpwstr>10, 0, 1, 1</vt:lpwstr>
  </property>
  <property fmtid="{D5CDD505-2E9C-101B-9397-08002B2CF9AE}" pid="10" name="ContentTypeId">
    <vt:lpwstr>0x0101006947AC02D3E0C7458FFEB91EBF1D80F9</vt:lpwstr>
  </property>
  <property fmtid="{D5CDD505-2E9C-101B-9397-08002B2CF9AE}" pid="11" name="MediaServiceImageTags">
    <vt:lpwstr/>
  </property>
</Properties>
</file>