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urte-mo\Downloads\"/>
    </mc:Choice>
  </mc:AlternateContent>
  <xr:revisionPtr revIDLastSave="0" documentId="13_ncr:1_{0B519275-84E0-42BE-90C8-79B6C2F83F0E}" xr6:coauthVersionLast="47" xr6:coauthVersionMax="47" xr10:uidLastSave="{00000000-0000-0000-0000-000000000000}"/>
  <bookViews>
    <workbookView xWindow="-120" yWindow="-120" windowWidth="29040" windowHeight="15720" activeTab="4" xr2:uid="{00000000-000D-0000-FFFF-FFFF00000000}"/>
  </bookViews>
  <sheets>
    <sheet name="ŠMSM" sheetId="32" r:id="rId1"/>
    <sheet name="SM" sheetId="52" r:id="rId2"/>
    <sheet name="AM" sheetId="55" r:id="rId3"/>
    <sheet name="VRM " sheetId="56" r:id="rId4"/>
    <sheet name="SADM" sheetId="57" r:id="rId5"/>
    <sheet name="SAM" sheetId="53" r:id="rId6"/>
    <sheet name="JUNGTINIAI" sheetId="7" r:id="rId7"/>
  </sheets>
  <definedNames>
    <definedName name="_xlnm._FilterDatabase" localSheetId="5" hidden="1">SAM!$A$4:$AJ$51</definedName>
    <definedName name="_xlnm.Print_Area" localSheetId="0">ŠMSM!#REF!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72" i="57" l="1"/>
  <c r="AE72" i="57" s="1"/>
  <c r="U70" i="57"/>
  <c r="AE70" i="57" s="1"/>
  <c r="T70" i="57"/>
  <c r="U68" i="57"/>
  <c r="T68" i="57" s="1"/>
  <c r="U66" i="57"/>
  <c r="AE66" i="57" s="1"/>
  <c r="U64" i="57"/>
  <c r="AE64" i="57" s="1"/>
  <c r="AE62" i="57"/>
  <c r="U62" i="57"/>
  <c r="T62" i="57"/>
  <c r="U60" i="57"/>
  <c r="AE60" i="57" s="1"/>
  <c r="T60" i="57"/>
  <c r="AE58" i="57"/>
  <c r="U58" i="57"/>
  <c r="T58" i="57"/>
  <c r="U56" i="57"/>
  <c r="AE56" i="57" s="1"/>
  <c r="U54" i="57"/>
  <c r="AE54" i="57" s="1"/>
  <c r="T54" i="57"/>
  <c r="U52" i="57"/>
  <c r="T52" i="57" s="1"/>
  <c r="U50" i="57"/>
  <c r="AE50" i="57" s="1"/>
  <c r="U48" i="57"/>
  <c r="AE48" i="57" s="1"/>
  <c r="AE46" i="57"/>
  <c r="U46" i="57"/>
  <c r="U44" i="57"/>
  <c r="AE44" i="57" s="1"/>
  <c r="U42" i="57"/>
  <c r="AE42" i="57" s="1"/>
  <c r="AE40" i="57"/>
  <c r="U40" i="57"/>
  <c r="AE38" i="57"/>
  <c r="U38" i="57"/>
  <c r="U36" i="57"/>
  <c r="AE36" i="57" s="1"/>
  <c r="T36" i="57"/>
  <c r="U34" i="57"/>
  <c r="AE34" i="57" s="1"/>
  <c r="AE32" i="57"/>
  <c r="U32" i="57"/>
  <c r="T32" i="57" s="1"/>
  <c r="U30" i="57"/>
  <c r="AE30" i="57" s="1"/>
  <c r="AE28" i="57"/>
  <c r="U28" i="57"/>
  <c r="AE26" i="57"/>
  <c r="U26" i="57"/>
  <c r="U24" i="57"/>
  <c r="AE24" i="57" s="1"/>
  <c r="T24" i="57"/>
  <c r="U22" i="57"/>
  <c r="AE22" i="57" s="1"/>
  <c r="AE20" i="57"/>
  <c r="U20" i="57"/>
  <c r="U18" i="57"/>
  <c r="AE18" i="57" s="1"/>
  <c r="T18" i="57"/>
  <c r="U16" i="57"/>
  <c r="AE16" i="57" s="1"/>
  <c r="U14" i="57"/>
  <c r="T14" i="57" s="1"/>
  <c r="U12" i="57"/>
  <c r="AE12" i="57" s="1"/>
  <c r="AE10" i="57"/>
  <c r="U10" i="57"/>
  <c r="AE8" i="57"/>
  <c r="U8" i="57"/>
  <c r="T8" i="57"/>
  <c r="AE6" i="57"/>
  <c r="U6" i="57"/>
  <c r="T6" i="57"/>
  <c r="AE161" i="56"/>
  <c r="V161" i="56"/>
  <c r="V158" i="56"/>
  <c r="U158" i="56"/>
  <c r="AE158" i="56" s="1"/>
  <c r="AE155" i="56"/>
  <c r="V155" i="56"/>
  <c r="AE152" i="56"/>
  <c r="V152" i="56"/>
  <c r="AE150" i="56"/>
  <c r="V150" i="56"/>
  <c r="T150" i="56"/>
  <c r="T146" i="56"/>
  <c r="AE143" i="56"/>
  <c r="V143" i="56"/>
  <c r="U143" i="56"/>
  <c r="AE140" i="56"/>
  <c r="V140" i="56"/>
  <c r="U140" i="56"/>
  <c r="AE137" i="56"/>
  <c r="V137" i="56"/>
  <c r="U137" i="56"/>
  <c r="AE134" i="56"/>
  <c r="V134" i="56"/>
  <c r="U134" i="56"/>
  <c r="AE131" i="56"/>
  <c r="V131" i="56"/>
  <c r="U131" i="56"/>
  <c r="AE128" i="56"/>
  <c r="V128" i="56"/>
  <c r="U128" i="56"/>
  <c r="AE119" i="56"/>
  <c r="V119" i="56"/>
  <c r="U119" i="56"/>
  <c r="AE116" i="56"/>
  <c r="V116" i="56"/>
  <c r="U116" i="56"/>
  <c r="AE113" i="56"/>
  <c r="V113" i="56"/>
  <c r="T113" i="56"/>
  <c r="AE110" i="56"/>
  <c r="V110" i="56"/>
  <c r="T110" i="56"/>
  <c r="AE107" i="56"/>
  <c r="V107" i="56"/>
  <c r="U107" i="56"/>
  <c r="AE104" i="56"/>
  <c r="V104" i="56"/>
  <c r="U104" i="56"/>
  <c r="AE101" i="56"/>
  <c r="V101" i="56"/>
  <c r="U101" i="56"/>
  <c r="AE98" i="56"/>
  <c r="V98" i="56"/>
  <c r="U98" i="56"/>
  <c r="AE93" i="56"/>
  <c r="V93" i="56"/>
  <c r="U93" i="56"/>
  <c r="AE90" i="56"/>
  <c r="V90" i="56"/>
  <c r="AE87" i="56"/>
  <c r="V87" i="56"/>
  <c r="T87" i="56"/>
  <c r="AE84" i="56"/>
  <c r="V84" i="56"/>
  <c r="V79" i="56"/>
  <c r="AE79" i="56" s="1"/>
  <c r="V75" i="56"/>
  <c r="AE75" i="56" s="1"/>
  <c r="T75" i="56"/>
  <c r="V72" i="56"/>
  <c r="AE72" i="56" s="1"/>
  <c r="V69" i="56"/>
  <c r="AE69" i="56" s="1"/>
  <c r="T69" i="56"/>
  <c r="AE66" i="56"/>
  <c r="V66" i="56"/>
  <c r="V63" i="56"/>
  <c r="AE63" i="56" s="1"/>
  <c r="V59" i="56"/>
  <c r="AE59" i="56" s="1"/>
  <c r="T59" i="56"/>
  <c r="AE57" i="56"/>
  <c r="V57" i="56"/>
  <c r="U57" i="56"/>
  <c r="V54" i="56"/>
  <c r="AE54" i="56" s="1"/>
  <c r="T54" i="56"/>
  <c r="AE51" i="56"/>
  <c r="V51" i="56"/>
  <c r="T51" i="56"/>
  <c r="AE49" i="56"/>
  <c r="V49" i="56"/>
  <c r="U49" i="56"/>
  <c r="AE46" i="56"/>
  <c r="V46" i="56"/>
  <c r="T46" i="56"/>
  <c r="V43" i="56"/>
  <c r="AE43" i="56" s="1"/>
  <c r="T43" i="56"/>
  <c r="AE38" i="56"/>
  <c r="V38" i="56"/>
  <c r="U38" i="56"/>
  <c r="AE35" i="56"/>
  <c r="V35" i="56"/>
  <c r="V32" i="56"/>
  <c r="AE32" i="56" s="1"/>
  <c r="T32" i="56"/>
  <c r="AE29" i="56"/>
  <c r="AE24" i="56"/>
  <c r="T24" i="56"/>
  <c r="AE21" i="56"/>
  <c r="V21" i="56"/>
  <c r="V18" i="56"/>
  <c r="AE18" i="56" s="1"/>
  <c r="T18" i="56"/>
  <c r="AE15" i="56"/>
  <c r="U15" i="56"/>
  <c r="AE12" i="56"/>
  <c r="U12" i="56"/>
  <c r="T12" i="56" s="1"/>
  <c r="AE10" i="56"/>
  <c r="V10" i="56"/>
  <c r="U10" i="56"/>
  <c r="AE8" i="56"/>
  <c r="V8" i="56"/>
  <c r="U8" i="56"/>
  <c r="AE6" i="56"/>
  <c r="V6" i="56"/>
  <c r="U6" i="56"/>
  <c r="T48" i="55"/>
  <c r="AE48" i="53"/>
  <c r="T48" i="53"/>
  <c r="AE44" i="53"/>
  <c r="AE40" i="53"/>
  <c r="T40" i="53"/>
  <c r="AE36" i="53"/>
  <c r="T36" i="53"/>
  <c r="AE32" i="53"/>
  <c r="AE28" i="53"/>
  <c r="T28" i="53"/>
  <c r="AE26" i="53"/>
  <c r="U26" i="53"/>
  <c r="AE22" i="53"/>
  <c r="U22" i="53"/>
  <c r="T22" i="53"/>
  <c r="AE20" i="53"/>
  <c r="U20" i="53"/>
  <c r="T20" i="53"/>
  <c r="AE18" i="53"/>
  <c r="U18" i="53"/>
  <c r="T18" i="53"/>
  <c r="AE16" i="53"/>
  <c r="U16" i="53"/>
  <c r="AE14" i="53"/>
  <c r="U14" i="53"/>
  <c r="AE12" i="53"/>
  <c r="U12" i="53"/>
  <c r="T12" i="53"/>
  <c r="AE10" i="53"/>
  <c r="U10" i="53"/>
  <c r="T10" i="53"/>
  <c r="AE8" i="53"/>
  <c r="U8" i="53"/>
  <c r="AE6" i="53"/>
  <c r="U6" i="53"/>
  <c r="T6" i="53"/>
  <c r="AE14" i="57" l="1"/>
  <c r="T22" i="57"/>
  <c r="T34" i="57"/>
  <c r="T48" i="57"/>
  <c r="AE52" i="57"/>
  <c r="T64" i="57"/>
  <c r="AE68" i="57"/>
  <c r="T30" i="57"/>
  <c r="T50" i="57"/>
  <c r="T66" i="57"/>
  <c r="T56" i="57"/>
  <c r="T72" i="57"/>
  <c r="AE78" i="32"/>
  <c r="U78" i="32"/>
  <c r="T78" i="32"/>
  <c r="AE73" i="32"/>
  <c r="AE70" i="32"/>
  <c r="U70" i="32"/>
  <c r="T70" i="32"/>
  <c r="AE67" i="32"/>
  <c r="U67" i="32"/>
  <c r="T67" i="32" s="1"/>
  <c r="AE64" i="32"/>
  <c r="U64" i="32"/>
  <c r="AE61" i="32"/>
  <c r="T61" i="32"/>
  <c r="V55" i="32"/>
  <c r="U55" i="32" s="1"/>
  <c r="V51" i="32"/>
  <c r="U51" i="32" s="1"/>
  <c r="AE51" i="32" s="1"/>
  <c r="U46" i="32"/>
  <c r="AE46" i="32" s="1"/>
  <c r="U40" i="32"/>
  <c r="AE40" i="32" s="1"/>
  <c r="AE34" i="32"/>
  <c r="U34" i="32"/>
  <c r="AE29" i="32"/>
  <c r="U29" i="32"/>
  <c r="T24" i="32" s="1"/>
  <c r="AE18" i="32"/>
  <c r="U18" i="32"/>
  <c r="V12" i="32"/>
  <c r="U12" i="32" s="1"/>
  <c r="AE12" i="32" s="1"/>
  <c r="AE9" i="32"/>
  <c r="U9" i="32"/>
  <c r="U7" i="32"/>
  <c r="T55" i="32" l="1"/>
  <c r="AE55" i="32"/>
  <c r="T7" i="32"/>
  <c r="T46" i="32"/>
  <c r="AE7" i="3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tc={4A125109-7215-41E2-9039-52F4743E662A}</author>
    <author>tc={C4B17C00-7A8E-4E8F-AF0B-44F988EBBC31}</author>
    <author>tc={0ACC3BC3-9DBD-413F-B2C6-90F0624F6950}</author>
    <author>tc={88DBF439-82E6-45B3-AB12-4185DFA960C7}</author>
  </authors>
  <commentList>
    <comment ref="F24" authorId="0" shapeId="0" xr:uid="{4A125109-7215-41E2-9039-52F4743E662A}">
      <text>
        <t>[Threaded comment]
Your version of Excel allows you to read this threaded comment; however, any edits to it will get removed if the file is opened in a newer version of Excel. Learn more: https://go.microsoft.com/fwlink/?linkid=870924
Comment:
    Projektas nebus įgyvendinamas</t>
      </text>
    </comment>
    <comment ref="F29" authorId="1" shapeId="0" xr:uid="{C4B17C00-7A8E-4E8F-AF0B-44F988EBBC31}">
      <text>
        <t>[Threaded comment]
Your version of Excel allows you to read this threaded comment; however, any edits to it will get removed if the file is opened in a newer version of Excel. Learn more: https://go.microsoft.com/fwlink/?linkid=870924
Comment:
    Projektas nebus įgyvendinamas</t>
      </text>
    </comment>
    <comment ref="F35" authorId="2" shapeId="0" xr:uid="{0ACC3BC3-9DBD-413F-B2C6-90F0624F6950}">
      <text>
        <t>[Threaded comment]
Your version of Excel allows you to read this threaded comment; however, any edits to it will get removed if the file is opened in a newer version of Excel. Learn more: https://go.microsoft.com/fwlink/?linkid=870924
Comment:
    Projektas nebus įgyvendinamas</t>
      </text>
    </comment>
    <comment ref="F163" authorId="3" shapeId="0" xr:uid="{88DBF439-82E6-45B3-AB12-4185DFA960C7}">
      <text>
        <t>[Threaded comment]
Your version of Excel allows you to read this threaded comment; however, any edits to it will get removed if the file is opened in a newer version of Excel. Learn more: https://go.microsoft.com/fwlink/?linkid=870924
Comment:
    Naujas projektas</t>
      </text>
    </comment>
  </commentList>
</comments>
</file>

<file path=xl/sharedStrings.xml><?xml version="1.0" encoding="utf-8"?>
<sst xmlns="http://schemas.openxmlformats.org/spreadsheetml/2006/main" count="4917" uniqueCount="893">
  <si>
    <t>Kvietimo numeris</t>
  </si>
  <si>
    <t>Kvietimo pavadinimas</t>
  </si>
  <si>
    <t>Nurodoma pažangos priemonės veikla (poveiklė), dėl kurios planuojamas kvietimas. Jeigu veiklai įgyvendinti suplanuoti projektai, nurodomas projekto pavadinimas. Viename kvietime gali būti nurodyti keli projektai. Gali būti pasirenkamos kelios veiklos (projektai) vienai pažangos priemonei įgyvendinti. Jeigu kvietimas apima kelias pažangos priemones, informacija pateikiama pagal visas nurodytas pažangos priemones. Kai kvietimų planas rengiamas INVESTIS, veiklų (poveiklių) pavadinimai pasirenkami iš sąrašo. Jeigu patvirtinti pasirinktos pažangos priemonės projektai, pasirenkami konkretūs projektai.</t>
  </si>
  <si>
    <t>Konkretus uždavinys arba priemonė (reforma ar investicija)</t>
  </si>
  <si>
    <t>Valstybei svarbus projektas</t>
  </si>
  <si>
    <t>Strateginės svarbos projektas</t>
  </si>
  <si>
    <t>Siektini stebėsenos rodikliai</t>
  </si>
  <si>
    <t>Pavadinimas</t>
  </si>
  <si>
    <t>Kodas</t>
  </si>
  <si>
    <t>Matavimo vienetas</t>
  </si>
  <si>
    <t>Siektina reikšmė</t>
  </si>
  <si>
    <t xml:space="preserve">Nurodomas stebėsenos
rodiklio kodas.
</t>
  </si>
  <si>
    <t>Nurodomas stebėsenos rodiklio pavadinimas.</t>
  </si>
  <si>
    <t>Nurodomas stebėsenos rodiklio matavimo vienetas.</t>
  </si>
  <si>
    <t>Nurodoma siektina stebėsenos rodiklio reikšmė.</t>
  </si>
  <si>
    <t>EGADP paskolos lėšos</t>
  </si>
  <si>
    <t>Sostinės regionas</t>
  </si>
  <si>
    <t>Vidurio ir Vakarų Lietuva</t>
  </si>
  <si>
    <t>Nurodomas ministerijos arba RPPl                                                                            administruojančiosios institucijos suteiktas kvietimo pavadinimas.</t>
  </si>
  <si>
    <t>Nurodoma „Taip“, jeigu veiklai (poveiklei) įgyvendinti suplanuotas valstybei svarbus projektas, kitu atveju nurodoma „Ne“. Jeigu kvietimas apima kelias pažangos priemones, informacija pateikiama pagal visas nurodytas veiklas (poveikles).</t>
  </si>
  <si>
    <t xml:space="preserve">Nurodoma pažangos priemonės veiklos (poveiklės) finansavimo iš bendrojo finansavimo lėšų suma (eurais), skirta kvietimui. </t>
  </si>
  <si>
    <t>Nurodoma planuojama kvietimo pradžios (kvietimo paskelbimo) data metų ir mėnesių tikslumu. Kai planuojamos finansinės priemonės:
- kai teikiamos paskolos, – data, kai kontroliuojančiojo arba specialiojo fondo valdytojas (toliau – fondo valdytojas) pradeda priimti paraiškas iš galutinių gavėjų dėl paskolos;
- kai teikiamos portfelinės garantijos, – data, kai fondo valdytojas pasirašo sutartį dėl garantijų teikimo sąlygų (arba tokios sutarties įsigaliojimo data);
- kai teikiamos individualios garantijos, – data, kai fondo valdytojas pasirašo sutartį dėl garantijų teikimo sąlygų (arba tokios sutarties įsigaliojimo data);
- kai teikiamos rizikos kapitalo investicijos (toliau – RKI), – kai RKI fondas pradeda investavimo veiklą (pasirašyta sutartis su RKI fondo valdytoju ir pritrauktos privačios lėšos).</t>
  </si>
  <si>
    <t>Nurodoma planuojama kvietimo pabaigos (projekto įgyvendinimo plano pateikimo) data metų ir mėnesių tikslumu.</t>
  </si>
  <si>
    <t>Pastabos:</t>
  </si>
  <si>
    <t>_____________________________________________________________________________________________________________________________________________________________________________</t>
  </si>
  <si>
    <t>Valstybės biudžeto lėšos, skirtos ES fondų lėšomis netinkamam finansuoti  pridėtinės vertės mokesčiui apmokėti</t>
  </si>
  <si>
    <t>Netaikoma</t>
  </si>
  <si>
    <t xml:space="preserve">Apskritis </t>
  </si>
  <si>
    <t>Pažangos priemonės numeris</t>
  </si>
  <si>
    <t xml:space="preserve">Pažangos priemonės pavadinimas </t>
  </si>
  <si>
    <t>Finansuojamos projektų veiklos</t>
  </si>
  <si>
    <t>Galimi pareiškėjai</t>
  </si>
  <si>
    <t>Administruojančioji institucija</t>
  </si>
  <si>
    <t>Projektų atrankos būdas</t>
  </si>
  <si>
    <t xml:space="preserve">Planuojama kvietimo pabaigos data </t>
  </si>
  <si>
    <t>Paskelbto kvietimo data</t>
  </si>
  <si>
    <t>Planuojama kvietimo pradžios data</t>
  </si>
  <si>
    <t>Finansavimo forma</t>
  </si>
  <si>
    <t>Nurodoma pažangos priemonės veiklos (poveiklės) apskritis. Taikoma tik TPF. Gali būti kelios apskritys.</t>
  </si>
  <si>
    <t>Ministerijos nepildo.
Iš INVESTIS nurodoma paskelbto kvietimo data.</t>
  </si>
  <si>
    <t>KVIETIMŲ TEIKTI PROJEKTŲ ĮGYVENDINIMO PLANUS PLANAS</t>
  </si>
  <si>
    <t>Nurodomas Europos Sąjungos 2021–2027 metų investicijų programos fondas (Europos regioninės plėtros fondas (toliau – ERPF), Sanglaudos fondas, „Europos socialinis fondas  +“ (toliau – ESF+), Teisingos pertvarkos fondas (toliau – TPF).</t>
  </si>
  <si>
    <t>Asignavimų valdytojas</t>
  </si>
  <si>
    <t>Nurodomas atsakingas asignavimų valdytojas.</t>
  </si>
  <si>
    <t>Nurodoma administruojančioji institucija.</t>
  </si>
  <si>
    <t>Nurodoma pažangos priemonės veiklos (poveiklės) finansavimo forma.</t>
  </si>
  <si>
    <t>Nurodomas projektų atrankos būdas.</t>
  </si>
  <si>
    <t>Pareiškėjų tipas: viešasis,  privatus</t>
  </si>
  <si>
    <t>Nurodomas pareiškėjų tipas (sektorius).</t>
  </si>
  <si>
    <t>Nurodomas Europos Sąjungos investicijų
administravimo informacinėje sistemoje (toliau – INVESTIS) suteiktas kvietimo teikti projektų įgyvendinimo planus (toliau – kvietimas) numeris. Kai kvietimų planą rengia ministerija, pažangos priemonės koordinatorius (jei paskirtas) (toliau kartu – ministerija) arba kai                įgyvendinami regionų plėtros planų įgyvendinimo projektai, regionų plėtros planų   administruojančioji institucija (toliau –   RPPl               administruojančioji institucija), kvietimo numeris sudaromas pagal Kvietimų ir projektų kodavimo instrukciją, paskelbtą svetainėje esinvesticijos.lt.</t>
  </si>
  <si>
    <t>Nurodomas pažangos priemonės, dėl kurios veiklos (-ų) planuojamas kvietimas, numeris. Gali būti nurodomos kelios pažangos priemonės. Kai kvietimų planas rengiamas INVESTIS, numeris pasirenkamas iš pažangos priemonių sąrašo.</t>
  </si>
  <si>
    <t xml:space="preserve">Nurodomas pažangos priemonės, dėl kurios veiklos (-ų) planuojamas kvietimas, pavadinimas. Gali būti nurodomos kelios pažangos priemonės. Kai kvietimų planas rengiamas INVESTIS, pavadinimas pasirenkamas iš pažangos priemonių sąrašo. </t>
  </si>
  <si>
    <r>
      <t xml:space="preserve">Jeigu nurodytą pažangos priemonės veiklą (poveiklę) planuojama iš dalies finansuoti Europos Sąjungos (toliau – ES) fondų lėšomis, nurodomas konkretus 2021–2027 </t>
    </r>
    <r>
      <rPr>
        <i/>
        <sz val="9"/>
        <rFont val="Times New Roman"/>
        <family val="1"/>
        <charset val="186"/>
      </rPr>
      <t xml:space="preserve">metų </t>
    </r>
    <r>
      <rPr>
        <i/>
        <sz val="9"/>
        <color theme="1"/>
        <rFont val="Times New Roman"/>
        <family val="1"/>
        <charset val="186"/>
      </rPr>
      <t>Europos Sąjungos investicijų programos uždavinys (2021 m. birželio 24 d. Europos Parlamento ir Tarybos reglamento (ES)</t>
    </r>
    <r>
      <rPr>
        <i/>
        <sz val="9"/>
        <color rgb="FFFF0000"/>
        <rFont val="Times New Roman"/>
        <family val="1"/>
        <charset val="186"/>
      </rPr>
      <t xml:space="preserve"> </t>
    </r>
    <r>
      <rPr>
        <i/>
        <sz val="9"/>
        <color theme="1"/>
        <rFont val="Times New Roman"/>
        <family val="1"/>
        <charset val="186"/>
      </rPr>
      <t>2021/1060, kuriuo nustatomos bendros Europos regioninės plėtros fondo, „Europos socialinio fondo +“, Sanglaudos fondo, Teisingos pertvarkos fondo ir Europos j</t>
    </r>
    <r>
      <rPr>
        <i/>
        <sz val="9"/>
        <rFont val="Times New Roman"/>
        <family val="1"/>
        <charset val="186"/>
      </rPr>
      <t>ūr</t>
    </r>
    <r>
      <rPr>
        <i/>
        <sz val="9"/>
        <color theme="1"/>
        <rFont val="Times New Roman"/>
        <family val="1"/>
        <charset val="186"/>
      </rPr>
      <t xml:space="preserve">ų reikalų, žvejybos ir akvakultūros fondo nuostatos ir šių fondų bei Prieglobsčio, migracijos ir integracijos fondo, Vidaus saugumo fondo ir Sienų valdymo ir vizų politikos finansinės paramos priemonės taisyklės, su visais pakeitimais 5 straipsnis), prie kurio siekimo prisidedama veikla (poveikle). Jeigu veiklą (poveiklę) planuojama finansuoti Ekonomikos gaivinimo ir atsparumo didinimo priemonės (toliau – EGADP) lėšomis, nurodoma priemonė (reforma ar investicija), prie kurios prisidedama pasirinkta veikla (poveikle). Jeigu kvietimas apima kelias pažangos priemones ir (ar) veiklas, pateikiama informacija apie visas nurodytas veiklas (poveikles). Kai kvietimų planas rengiamas INVESTIS, nurodomi duomenys iš priemonės duomenų INVESTIS formos lauko „III lygio duomuo“, pasirinkus priemonę ir veiklą (poveiklę). Kai INVESTIS užpildytas pasirinktos veiklos (poveiklės) laukas „III lygio duomuo“), šio lauko reikšmė užpildoma nurodant priemonės duomenų INVESTIS formoje nurodytą reikšmę. </t>
    </r>
  </si>
  <si>
    <r>
      <t xml:space="preserve">Strateginės svarbos projektas nurodomas pagal Reglamentą (ES) 2021/1060. Nurodoma „Taip“, jeigu pasirinktai veiklai (poveiklei) įgyvendinti suplanuotas strateginės svarbos projektas pagal </t>
    </r>
    <r>
      <rPr>
        <i/>
        <sz val="9"/>
        <rFont val="Times New Roman"/>
        <family val="1"/>
        <charset val="186"/>
      </rPr>
      <t>2021–2027 metų Europos Sąjungos</t>
    </r>
    <r>
      <rPr>
        <i/>
        <sz val="9"/>
        <color theme="1"/>
        <rFont val="Times New Roman"/>
        <family val="1"/>
        <charset val="186"/>
      </rPr>
      <t xml:space="preserve">  fondų investicijų programą. Jeigu kvietimas apima kelias pažangos priemones, informacija pateikiama pagal visas nurodytas veiklas (poveikles).</t>
    </r>
  </si>
  <si>
    <t xml:space="preserve">Nurodomi galimi pareiškėjai veiklai (poveiklei) įgyvendinti, o  kai planuojamos finan-sinės priemonės, – galimi galutiniai gavėjai.  Kai kvietimų planas rengiamas INVESTIS, laukas automatiškai užpildomas priemonės duomenų INVESTIS formoje pasirinkus pažangos priemonę ir veiklą (poveiklę) (išskyrus, kai planuojamos
finansinės priemonės).
</t>
  </si>
  <si>
    <t xml:space="preserve">Bendra kvietimui skirta finansavimo lėšų suma (eurais) </t>
  </si>
  <si>
    <r>
      <t>Nurodoma bendra kvietimui skirta finansavimo lėšų suma (s</t>
    </r>
    <r>
      <rPr>
        <i/>
        <sz val="9"/>
        <rFont val="Times New Roman"/>
        <family val="1"/>
        <charset val="186"/>
      </rPr>
      <t>usumuojamos 21–26 stulpeliuose nurodytos sumos).</t>
    </r>
    <r>
      <rPr>
        <i/>
        <sz val="9"/>
        <color theme="1"/>
        <rFont val="Times New Roman"/>
        <family val="1"/>
        <charset val="186"/>
      </rPr>
      <t xml:space="preserve"> Jeigu kvietimas apima kelias pažangos priemones, nurodomi visų pažangos prie-monių duomenys atskirose eilutėse. </t>
    </r>
  </si>
  <si>
    <t xml:space="preserve">Didžiausia galima skirti finansavimo lėšų suma projektui ir (arba) projekto veiklai įgyvendinti (eurais) </t>
  </si>
  <si>
    <t>Nurodoma didžiausia galima skirti finansavimo lėšų suma projektui ir (ar) projekto veiklai įgyvendinti (jei taikoma).</t>
  </si>
  <si>
    <t>Finansavimo šaltinis (-iai) ir sumos (eurais)</t>
  </si>
  <si>
    <t>Valstybės biudžeto lėšos</t>
  </si>
  <si>
    <r>
      <t xml:space="preserve">Europos Sąjungos (toliau </t>
    </r>
    <r>
      <rPr>
        <b/>
        <sz val="10"/>
        <rFont val="Times New Roman"/>
        <family val="1"/>
        <charset val="186"/>
      </rPr>
      <t>–</t>
    </r>
    <r>
      <rPr>
        <b/>
        <sz val="10"/>
        <color theme="1"/>
        <rFont val="Times New Roman"/>
        <family val="1"/>
        <charset val="186"/>
      </rPr>
      <t xml:space="preserve"> ES) fondų lėšos</t>
    </r>
  </si>
  <si>
    <t>Ekonomikos gaivinimo ir atsparumo didinimo priemonės (toliau – EGADP) subsidijos lėšos</t>
  </si>
  <si>
    <t xml:space="preserve">
Bendrojo finansavimo lėšos</t>
  </si>
  <si>
    <t>Nurodoma pažangos priemonės veiklos (poveiklės) finansavimo iš ES fondų lėšų suma (eurais), skirta kvietimui.</t>
  </si>
  <si>
    <t>Nurodoma pažangos priemonės veiklos (poveiklės) finansavimo iš EGADP subsidijos lėšų suma (eurais), skirta kvietimui.</t>
  </si>
  <si>
    <r>
      <t>Nurodoma pažangos priemonės veiklos (poveiklės) finansavimo iš</t>
    </r>
    <r>
      <rPr>
        <sz val="9"/>
        <color theme="1"/>
        <rFont val="Times New Roman"/>
        <family val="1"/>
        <charset val="186"/>
      </rPr>
      <t xml:space="preserve"> </t>
    </r>
    <r>
      <rPr>
        <i/>
        <sz val="9"/>
        <color theme="1"/>
        <rFont val="Times New Roman"/>
        <family val="1"/>
        <charset val="186"/>
      </rPr>
      <t xml:space="preserve">EGADP paskolos lėšų suma (eurais), skirta kvietimui. </t>
    </r>
  </si>
  <si>
    <t xml:space="preserve">Nurodoma pažangos priemonės veiklos (poveiklės) finansavimo iš valstybės biudžeto lėšų suma (eurais), skirta kvietimui.   </t>
  </si>
  <si>
    <t xml:space="preserve">Nurodoma pažangos priemonės veiklos (poveiklės)  iš valstybės biudžeto lėšų skiriama finansavimo  lėšų suma ES fondų lėšomis netinkamam finansuoti pridėtinės vertės mokesčiui ir su juo susijusioms netiesioginėms išlaidoms apmokėti  (eurais), skirta kvietimui. </t>
  </si>
  <si>
    <t>Nuosavo įnašo dydis (eurais)</t>
  </si>
  <si>
    <t>Nurodomas bendras nuosavo įnašo dydis, kuriuo prisidedama prie pažangos priemonės veiklos (poveiklės) įgyvendinimo (eurais).</t>
  </si>
  <si>
    <t>Nurodoma finansavimo lėšų suma, skirta Sostinės regionui                   (Vilniaus apskritis). Taikoma ERPF arba ESF+  veikloms (poveiklėms).</t>
  </si>
  <si>
    <t>Nurodoma finansavimo lėšų suma, skirta Vidurio ir Vakarų Lietuvos regionui (visos apskritys, išskyrus Vilniaus apskritį).
Taikoma ERPF, ESF+ veikloms (poveiklėms).</t>
  </si>
  <si>
    <t>1. Lentelės 3–5, 15, 16,  28 stulpeliuose nurodomi INVESTIS formoje pateikiami šie duomenų grupavimo lygiai: Europos Sąjungos lėšų fondas, asignavimų valdytojas, administruojančioji institucija, pažangos priemonė, veikla.</t>
  </si>
  <si>
    <t>2. Lentelės 3–5, 14–18, 21–26, 28–35 stulpeliuose duomenys filtruojami iš INVESTIS formos.</t>
  </si>
  <si>
    <t>ES lėšų fondas</t>
  </si>
  <si>
    <t>Nurodoma Sanglaudos fondo arba EGADP, arba  TPF finansavimo lėšų suma.</t>
  </si>
  <si>
    <r>
      <t>Finansavimas pagal regioną, kuriam gali būti priskiriama</t>
    </r>
    <r>
      <rPr>
        <b/>
        <sz val="10"/>
        <color theme="1"/>
        <rFont val="Times New Roman"/>
        <family val="1"/>
        <charset val="186"/>
      </rPr>
      <t xml:space="preserve"> (-os) projekto veikla
 (-os) </t>
    </r>
  </si>
  <si>
    <t>UTENOS REGIONO KVIETIMŲ TEIKTI PROJEKTŲ ĮGYVENDINIMO PLANUS PLANAS</t>
  </si>
  <si>
    <t>Pažangos priemonės pavadinimas</t>
  </si>
  <si>
    <t>Strate-ginės svarbos projektas</t>
  </si>
  <si>
    <t>Galimi pareiš-kėjai</t>
  </si>
  <si>
    <t xml:space="preserve">Finansavimas pagal regioną, kuriam gali būti priskiriama (-os) projekto veikla
 (-os) </t>
  </si>
  <si>
    <t>Planuojama kvietimo pabaigos data</t>
  </si>
  <si>
    <t>Europos Sąjungos (toliau – ES) fondų lėšos</t>
  </si>
  <si>
    <r>
      <t>29-</t>
    </r>
    <r>
      <rPr>
        <sz val="11"/>
        <rFont val="Calibri"/>
        <family val="2"/>
        <charset val="186"/>
      </rPr>
      <t>001-P</t>
    </r>
  </si>
  <si>
    <r>
      <t xml:space="preserve">Ugdymo prieinamumo didinimas atskirtį patiriantiems vaikams </t>
    </r>
    <r>
      <rPr>
        <sz val="11"/>
        <rFont val="Calibri"/>
        <family val="2"/>
        <charset val="186"/>
      </rPr>
      <t>Utenos regione I</t>
    </r>
  </si>
  <si>
    <t>Padidinti ugdymo prieinamumą atskirtį patiriantiems vaikams</t>
  </si>
  <si>
    <r>
      <t>Konkretus 2021–2027 m. Europos Sąjungos investicijų programos uždavinys   "4.5. Gerinti vienodas galimybes naudotis įtraukiomis ir kokybiškomis švietimo, mokymo ir mokymosi visą gyvenimą paslaugomis plėtojant prieinamą infrastruktūrą, be kita ko, didinant atsparumą naudojantis nuotoliniu ir internetiniu švietimu bei mokymu (</t>
    </r>
    <r>
      <rPr>
        <sz val="11"/>
        <rFont val="Calibri"/>
        <family val="2"/>
        <charset val="186"/>
      </rPr>
      <t>ERPF)"</t>
    </r>
  </si>
  <si>
    <t>Ne</t>
  </si>
  <si>
    <t>Naujos arba modernizuotos vaikų priežiūros infrastruktūros naudotojų skaičius per metus</t>
  </si>
  <si>
    <t>R.B.2.2070</t>
  </si>
  <si>
    <t>naudotojai per metus</t>
  </si>
  <si>
    <t>Viešasis</t>
  </si>
  <si>
    <t>Ignalinos rajono savivaldybės administracija</t>
  </si>
  <si>
    <t>ŠMSM</t>
  </si>
  <si>
    <t>CPVA</t>
  </si>
  <si>
    <t>Dotacija</t>
  </si>
  <si>
    <t>Planavimo</t>
  </si>
  <si>
    <t xml:space="preserve"> -</t>
  </si>
  <si>
    <t>ERPF</t>
  </si>
  <si>
    <t>2023-06</t>
  </si>
  <si>
    <t>Sukurtų naujų ikimokyklinio ugdymo vietų skaičius</t>
  </si>
  <si>
    <t>P.S.2.1024</t>
  </si>
  <si>
    <t>skaičius</t>
  </si>
  <si>
    <t>Naujos arba modernizuotos vaikų priežiūros infrastruktūros mokymo klasių talpumas</t>
  </si>
  <si>
    <t>P.B.2.0066</t>
  </si>
  <si>
    <t>asmenys</t>
  </si>
  <si>
    <t>Vaikų, pasinaudojusių pavėžėjimo paslaugomis naujai įsigytomis transporto priemonėmis, skaičius per metus</t>
  </si>
  <si>
    <t>R.S.2.3030</t>
  </si>
  <si>
    <t>asmenys per metus</t>
  </si>
  <si>
    <t xml:space="preserve">Tikslinės transporto priemonės </t>
  </si>
  <si>
    <t>P.S.2.1029</t>
  </si>
  <si>
    <t>Molėtų rajono savivaldybės administracija</t>
  </si>
  <si>
    <t>Naujos arba modernizuotos švietimo infrastruktūros naudotojų skaičius per metus</t>
  </si>
  <si>
    <t>R.B.2.2071</t>
  </si>
  <si>
    <t>Mokyklų, kuriose buvo įdiegtos universalaus dizaino ir kitos inžinerinės priemonės, aplinką pritaikant asmenims, turintiems negalią, dalis nuo visų mokyklų</t>
  </si>
  <si>
    <t xml:space="preserve">R.S.2.3026 </t>
  </si>
  <si>
    <t>procentas</t>
  </si>
  <si>
    <t>Naujos arba modernizuotos švietimo infrastruktūros mokymo klasių talpumas</t>
  </si>
  <si>
    <t xml:space="preserve">P.B.2.0067 </t>
  </si>
  <si>
    <t>Mokyklos, kuriose buvo įdiegtos universalaus dizaino ir kitos inžinerinės priemonės pritaikant aplinką asmenims, turintiems negalią</t>
  </si>
  <si>
    <t xml:space="preserve">P.S.2.1025 </t>
  </si>
  <si>
    <r>
      <t>29-</t>
    </r>
    <r>
      <rPr>
        <sz val="11"/>
        <rFont val="Calibri"/>
        <family val="2"/>
        <charset val="186"/>
      </rPr>
      <t>002-P</t>
    </r>
  </si>
  <si>
    <t>Ugdymo prieinamumo didinimas atskirtį patiriantiems vaikams Utenos regione II</t>
  </si>
  <si>
    <t>Konkretus 2021–2027 m. Europos Sąjungos investicijų programos uždavinys   "4.5. Gerinti vienodas galimybes naudotis įtraukiomis ir kokybiškomis švietimo, mokymo ir mokymosi visą gyvenimą paslaugomis plėtojant prieinamą infrastruktūrą, be kita ko, didinant atsparumą naudojantis nuotoliniu ir internetiniu švietimu bei mokymu (ERPF)"</t>
  </si>
  <si>
    <t>Visagino savivaldybės administracija</t>
  </si>
  <si>
    <t>Zarasų rajono savivaldybės administracija</t>
  </si>
  <si>
    <t>Utenos rajono savivaldybės administracija</t>
  </si>
  <si>
    <r>
      <t>29-</t>
    </r>
    <r>
      <rPr>
        <sz val="11"/>
        <rFont val="Calibri"/>
        <family val="2"/>
        <charset val="186"/>
      </rPr>
      <t>003-P</t>
    </r>
  </si>
  <si>
    <t>Ugdymo prieinamumo didinimas atskirtį patiriantiems vaikams Utenos regione III</t>
  </si>
  <si>
    <r>
      <t>29-</t>
    </r>
    <r>
      <rPr>
        <sz val="11"/>
        <rFont val="Calibri"/>
        <family val="2"/>
        <charset val="186"/>
      </rPr>
      <t>004-P</t>
    </r>
  </si>
  <si>
    <r>
      <t xml:space="preserve">Bendrojo ugdymo įstaigų prieinamumo didinimas 
</t>
    </r>
    <r>
      <rPr>
        <sz val="11"/>
        <rFont val="Calibri"/>
        <family val="2"/>
        <charset val="186"/>
      </rPr>
      <t>Anykščių rajono savivaldybėje</t>
    </r>
  </si>
  <si>
    <t>Anykščių rajono savivaldybės administracija</t>
  </si>
  <si>
    <t xml:space="preserve"> - </t>
  </si>
  <si>
    <t xml:space="preserve">Įvairialypio švietimo plėtojimas  vykdant visos dienos mokyklų veiklą Ignalinos rajono savivaldybėje ir Molėtų rajono savivaldybėje </t>
  </si>
  <si>
    <t>„Plėtoti įvairialypį švietimą  vykdant visos dienos mokyklų veiklą“</t>
  </si>
  <si>
    <t>2021–2027 metų Europos Sąjungos fondų investicijų programos  "Konkretus uždavinys – 4.5. Gerinti vienodas galimybes naudotis įtraukiomis ir kokybiškomis švietimo, mokymo ir mokymosi visą gyvenimą paslaugomis plėtojant prieinamą infrastruktūrą, be kita ko, didint atsparumą naudojantis nuotoliniu ir internetiniu švietimu bei mokymu (ERPF)"</t>
  </si>
  <si>
    <t xml:space="preserve">R.B.2.2071 </t>
  </si>
  <si>
    <t>Naudotojai per metus</t>
  </si>
  <si>
    <t xml:space="preserve">Ignalinos rajono savivaldybės administracija </t>
  </si>
  <si>
    <t>Mokinių, kurie naudojasi sukurta visos dienos mokyklos infrastruktūra, skaičius</t>
  </si>
  <si>
    <t>R.S.2.3027</t>
  </si>
  <si>
    <t xml:space="preserve">Asmenys per metus </t>
  </si>
  <si>
    <t xml:space="preserve">Naujos arba modernizuotos švietimo infrastruktūros mokymo klasių talpumas </t>
  </si>
  <si>
    <t>Asmenys</t>
  </si>
  <si>
    <r>
      <t>29-</t>
    </r>
    <r>
      <rPr>
        <sz val="11"/>
        <rFont val="Calibri"/>
        <family val="2"/>
        <charset val="186"/>
      </rPr>
      <t>006</t>
    </r>
    <r>
      <rPr>
        <sz val="11"/>
        <rFont val="Calibri"/>
        <family val="2"/>
      </rPr>
      <t>-P</t>
    </r>
  </si>
  <si>
    <t xml:space="preserve"> Zarasų rajono savivaldybės administracija</t>
  </si>
  <si>
    <r>
      <t>29-</t>
    </r>
    <r>
      <rPr>
        <sz val="11"/>
        <rFont val="Calibri"/>
        <family val="2"/>
      </rPr>
      <t>007-P</t>
    </r>
  </si>
  <si>
    <r>
      <t xml:space="preserve">Visagino </t>
    </r>
    <r>
      <rPr>
        <sz val="11"/>
        <rFont val="Calibri"/>
        <family val="2"/>
      </rPr>
      <t xml:space="preserve">savivaldybės administracija
</t>
    </r>
  </si>
  <si>
    <r>
      <t>29-</t>
    </r>
    <r>
      <rPr>
        <sz val="11"/>
        <rFont val="Calibri"/>
        <family val="2"/>
        <charset val="186"/>
      </rPr>
      <t>008</t>
    </r>
    <r>
      <rPr>
        <sz val="11"/>
        <rFont val="Calibri"/>
        <family val="2"/>
      </rPr>
      <t>-P</t>
    </r>
  </si>
  <si>
    <t>Įvairialypio švietimo plėtojimas  vykdant visos dienos mokyklų veiklą Anykščių rajono savivaldybėje</t>
  </si>
  <si>
    <t xml:space="preserve">Anykščių rajono savivaldybės administracija
</t>
  </si>
  <si>
    <t>29-401-P</t>
  </si>
  <si>
    <t xml:space="preserve">Socialinio būsto fondo plėtra Utenos regione I </t>
  </si>
  <si>
    <t>Sumažinti pažeidžiamų visuomenės grupių gerovės teritorinius skirtumus</t>
  </si>
  <si>
    <t>Socialinio būsto plėtra Utenos mieste</t>
  </si>
  <si>
    <t>29-402-P</t>
  </si>
  <si>
    <t>Socialinio būsto fondo plėtra Utenos regione II</t>
  </si>
  <si>
    <t>Socialinio būsto prieinamumo didinimas Molėtų rajono savivaldybėje</t>
  </si>
  <si>
    <t>Bendrabučio tipo pastato, esančio Kosmoso g. 28 Visagine, patalpų pritaikymas socialinio būsto įrengimui-II etapas</t>
  </si>
  <si>
    <t>Socialinio būsto fondo plėtra Zarasų rajono savivaldybėje (II etapas)</t>
  </si>
  <si>
    <t>29-403-P</t>
  </si>
  <si>
    <t>Socialinio būsto fondo plėtra Utenos regione III</t>
  </si>
  <si>
    <t>Socialinio būsto fondo plėtra nepalankias sąlygas turintiems asmenims</t>
  </si>
  <si>
    <t>Socialinio būsto fondo pažeidžiamoms visuomenės grupėms plėtra Ignalinos rajono savivaldybėje</t>
  </si>
  <si>
    <t>Konkretus 2021–2027 m. Europos Sąjungos investicijų programos uždavinys "4.9. Skatinti marginalizuotų bendruomenių, mažas pajamas gaunančių mažų ūkių ir nepalankioje padėtyje esančių grupių, įskaitant specialiųjų poreikių turinčius asmenis, socialinę ir ekonominę įtrauktį vykdant integruotus veiksmus, be kita ko, teikti aprūpinimą būstu ir socialines paslaugas (Europos regioninės plėtros fondas (toliau – ERPF)"</t>
  </si>
  <si>
    <t>Naujų arba modernizuotų socialinių būstų talpumas</t>
  </si>
  <si>
    <t>P.B.2.0065</t>
  </si>
  <si>
    <t>Naujų arba modernizuotų socialinių būstų naudotojų skaičius per metus</t>
  </si>
  <si>
    <t>R.B.2.2067</t>
  </si>
  <si>
    <t>Lietuvos Respublikos socialinės apsaugos ir darbo ministerija</t>
  </si>
  <si>
    <t>Centrinė projektų valdymo agentūra</t>
  </si>
  <si>
    <t>29-404-P</t>
  </si>
  <si>
    <t xml:space="preserve">Paslaugų, reikalingų institucinės globos pertvarkai įgyvendinti, infrastruktūros modernizavimas ir plėtra Utenos regione I </t>
  </si>
  <si>
    <t>Apsaugoto būsto paslaugos suaugusiems asmenims su intelekto ir / ar psichikos negalia teikimas Molėtų rajone</t>
  </si>
  <si>
    <t>Molėtų rajono dienos užimtumo centro asmenims, turintiems intelekto ir / ar psichikos negalią, kūrimas</t>
  </si>
  <si>
    <t xml:space="preserve">Paslaugų intelekto ir (ar) psichikos negalią turintiems asmenims vietų skaičius naujoje ar modernizuotoje infrastruktūroje </t>
  </si>
  <si>
    <t>P.S.2.1030</t>
  </si>
  <si>
    <t>Skaičius</t>
  </si>
  <si>
    <t>Asmenų, turinčių intelekto ir (ar) psichikos negalią, gavusių paslaugas naujoje ar modernizuotoje infrastruktūroje skaičius per metus</t>
  </si>
  <si>
    <t>R.S.2.3031</t>
  </si>
  <si>
    <t>Asmenys per metus</t>
  </si>
  <si>
    <t>29-405-P</t>
  </si>
  <si>
    <t>Paslaugų, reikalingų institucinės globos pertvarkai įgyvendinti, infrastruktūros modernizavimas ir plėtra Utenos regione II</t>
  </si>
  <si>
    <t>Specialiųjų poreikių turinčių asmenų gerovės kūrimas ir įtrauktis į socialinę ir ekonominę Visagino savivaldybės raidą</t>
  </si>
  <si>
    <t>29-406-P</t>
  </si>
  <si>
    <t>Paslaugų, reikalingų institucinės globos pertvarkai įgyvendinti, infrastruktūros modernizavimas ir plėtra Utenos regione III</t>
  </si>
  <si>
    <t>Paslaugų, reikalingų institucinės globos pertvarkai įgyvendinti, infrastruktūros modernizavimas ir plėtra Ignalinos rajone</t>
  </si>
  <si>
    <t>Molėtų rajono grupinio gyvenimo namų paslaugos suaugusiems asmenims su intelekto ir / ar psichikos negalia kūrimas.</t>
  </si>
  <si>
    <t>Plėtoti paslaugas reikalingas asmenims su intelekto ir/ar psichikos negalia Zarasų rajono savivaldybėje</t>
  </si>
  <si>
    <t>29-407-P</t>
  </si>
  <si>
    <t>29-408-P</t>
  </si>
  <si>
    <t>29-409-P</t>
  </si>
  <si>
    <t>Paslaugų, reikalingų institucinės globos pertvarkai įgyvendinti, infrastruktūros modernizavimas ir plėtra Utenos regione IV</t>
  </si>
  <si>
    <t>Paslaugų, reikalingų institucinės globos pertvarkai įgyvendinti, infrastruktūros modernizavimas ir plėtra Utenos regione V</t>
  </si>
  <si>
    <t>Paslaugų, reikalingų institucinės globos pertvarkai įgyvendinti, infrastruktūros modernizavimas ir plėtra Utenos regione VI</t>
  </si>
  <si>
    <t>Institucinės globos pertvarka Utenos rajone (I etapas)</t>
  </si>
  <si>
    <t>Institucinės globos pertvarka Utenos rajone (II etapas)</t>
  </si>
  <si>
    <t>12-003-03-01-23-(RE)-29-(LT029-01-03-01)</t>
  </si>
  <si>
    <t>1.1. Ikimokyklinio ugdymo paslaugų prieinamumo didinimas Ignalinos rajono savivaldybėje</t>
  </si>
  <si>
    <t>2024-01-31</t>
  </si>
  <si>
    <r>
      <t>29-</t>
    </r>
    <r>
      <rPr>
        <sz val="11"/>
        <color theme="0" tint="-0.249977111117893"/>
        <rFont val="Calibri"/>
        <family val="2"/>
      </rPr>
      <t>001-P</t>
    </r>
  </si>
  <si>
    <t>1.2. Ikimokyklinio ugdymo paslaugų prieinamumo didinimas Molėtų rajono savivaldybėje</t>
  </si>
  <si>
    <t>2.2. Padidinti ugdymo prieinamumą atskirtį patiriantiems Ignalinos rajono vaikams</t>
  </si>
  <si>
    <t>2.3. Bendrojo ugdymo įstaigų prieinamumo didinimas Molėtų rajono savivaldybėje</t>
  </si>
  <si>
    <t>1.4. Stiprinti ikimokyklinio ugdymo įstaigų tinklą, kuriant naujas ugdymo veiklas</t>
  </si>
  <si>
    <t>2024-03</t>
  </si>
  <si>
    <t>2024-05</t>
  </si>
  <si>
    <r>
      <t>29-</t>
    </r>
    <r>
      <rPr>
        <sz val="11"/>
        <color theme="0" tint="-0.249977111117893"/>
        <rFont val="Calibri"/>
        <family val="2"/>
      </rPr>
      <t>002-P</t>
    </r>
  </si>
  <si>
    <t>1.5. Ikimokyklinio ugdymo prieinamumo didinimas Zarasų rajono savivaldybėje</t>
  </si>
  <si>
    <t>2.4. Bendrojo ugdymo prieinamumo didinimas Utenos rajono savivaldybėje</t>
  </si>
  <si>
    <t>2.6. Bendrojo ugdymo prieinamumo didinimas Zarasų rajono savivaldybėje</t>
  </si>
  <si>
    <t>1.3. Ikimokyklinio ugdymo prieinamumo didinimas Utenos rajono savivaldybėje</t>
  </si>
  <si>
    <r>
      <t>29-</t>
    </r>
    <r>
      <rPr>
        <sz val="11"/>
        <color theme="0" tint="-0.249977111117893"/>
        <rFont val="Calibri"/>
        <family val="2"/>
      </rPr>
      <t>003-P</t>
    </r>
  </si>
  <si>
    <t>2.5. Visagino progimnazijų erdvių pritaikymas negalią turinčių mokinių ugdymuisi įtraukiuoju būdu</t>
  </si>
  <si>
    <t>2.1. Bendrojo ugdymo mokyklų prieinamumo didinimas Anykščių rajono savivaldybėje</t>
  </si>
  <si>
    <t>2024-01</t>
  </si>
  <si>
    <r>
      <t>29-</t>
    </r>
    <r>
      <rPr>
        <sz val="11"/>
        <color theme="0" tint="-0.249977111117893"/>
        <rFont val="Calibri"/>
        <family val="2"/>
      </rPr>
      <t>004-P</t>
    </r>
  </si>
  <si>
    <t>29-005-P</t>
  </si>
  <si>
    <t>12-003-03-02-17-(RE)-29-(LT029-01-03-02)</t>
  </si>
  <si>
    <t xml:space="preserve">1.2. Visos dienos mokyklos modelio diegimas Ignalinos rajono savivaldybėje </t>
  </si>
  <si>
    <r>
      <t>29-</t>
    </r>
    <r>
      <rPr>
        <sz val="11"/>
        <color theme="0" tint="-0.249977111117893"/>
        <rFont val="Calibri"/>
        <family val="2"/>
      </rPr>
      <t>005-P</t>
    </r>
  </si>
  <si>
    <t xml:space="preserve"> 1.3. Visos dienos mokyklos modelio diegimas Molėtų rajono savivaldybėje</t>
  </si>
  <si>
    <t xml:space="preserve">Įvairialypio švietimo plėtojimas  vykdant visos dienos mokyklų veiklą Utenos rajono savivaldybėje </t>
  </si>
  <si>
    <t xml:space="preserve"> 1.4 Įvairialypis švietimas vykdant visos dienos mokyklų veiklą Utenos rajone</t>
  </si>
  <si>
    <r>
      <t>29-</t>
    </r>
    <r>
      <rPr>
        <sz val="11"/>
        <color theme="0" tint="-0.249977111117893"/>
        <rFont val="Calibri"/>
        <family val="2"/>
      </rPr>
      <t>006-P</t>
    </r>
  </si>
  <si>
    <t>Įvairialypio švietimo plėtojimas  vykdant visos dienos mokyklų veiklą Visagino ir Zarasų rajono savivaldybėse</t>
  </si>
  <si>
    <t xml:space="preserve"> 1.5. Visos dienos užimtumo erdvių sukūrimas Visagino bendrojo ugdymo mokyklose</t>
  </si>
  <si>
    <t>29-007-P</t>
  </si>
  <si>
    <t xml:space="preserve">1.6. Visos dienos mokyklos modelio diegimas Zarasų r. savivaldybės mokyklose   </t>
  </si>
  <si>
    <t>1.1. Visos dienos mokyklos paslaugų ir reikalingos infrastruktūros  sukūrimas/
plėtra Anykščių rajono savivaldybėje</t>
  </si>
  <si>
    <t>29-008-P</t>
  </si>
  <si>
    <t xml:space="preserve">09-003-02-02-11-(RE)-29-(LT029-01-02-01) </t>
  </si>
  <si>
    <t>09-003-02-02-11-(RE)-29-(LT029-01-02-01)</t>
  </si>
  <si>
    <t>09-003-02-02-11-(RE)-29-(LT029-01-01-01)</t>
  </si>
  <si>
    <t>AM</t>
  </si>
  <si>
    <t>Planavimas</t>
  </si>
  <si>
    <t>-</t>
  </si>
  <si>
    <t>Sanglaudos fondas</t>
  </si>
  <si>
    <t>2024-10</t>
  </si>
  <si>
    <t>2024-12</t>
  </si>
  <si>
    <t>29-201-P</t>
  </si>
  <si>
    <t xml:space="preserve">02-001-06-08-03 (RE) </t>
  </si>
  <si>
    <t>Sutvarkyti praeityje užterštas ir pažeistas teritorijas</t>
  </si>
  <si>
    <t>Skatinti tvarkyti praeityje kasybos darbais pažeistas teritorijas (karjerus ir durpynus) ir cheminėmis medžiagomis užterštas teritorijas</t>
  </si>
  <si>
    <t>2.7. Stiprinti gamtos, biologinės įvairovės ir žaliosios infrastruktūros apsaugą ir išsaugojimą, be kita ko, miestų teritorijose ir mažinti visų rūšių taršą.</t>
  </si>
  <si>
    <t>Rekultivuotos žemės, kuriai suteikta parama, plotas</t>
  </si>
  <si>
    <t>RCO38
P.B.2038</t>
  </si>
  <si>
    <t>hektarai</t>
  </si>
  <si>
    <t>2024-04</t>
  </si>
  <si>
    <t>2024-06</t>
  </si>
  <si>
    <t>Rekultivuota žemė, naudojama žaliesiems plotams, socialiniams būstams, ekonominei arba kitai paskirčiai</t>
  </si>
  <si>
    <t>RCR52
R.B.2052</t>
  </si>
  <si>
    <t>29-202-P</t>
  </si>
  <si>
    <t>Sutvarkyti praeityje užterštas ir pažeistas teritorijas Anykščiuose</t>
  </si>
  <si>
    <t xml:space="preserve">Sutvarkyti praeityje užterštas ir pažeistas teritorijas Ignalinos rajone </t>
  </si>
  <si>
    <t>29-203-P</t>
  </si>
  <si>
    <t>DGASA aikštelės kartu su daiktų dalijimosi stotele įrengimas bei šių įrenginių eksploatacijai būtinos infrastruktūros sukūrimas Svėdasų sen., Anykščių r.</t>
  </si>
  <si>
    <t>2.6. Skatinti perėjimą prie žiedinės ir efektyvaus išteklių naudojimo ekonomikos</t>
  </si>
  <si>
    <t xml:space="preserve">Investicijos į rūšiuojamojo atliekų surinkimo įrenginius </t>
  </si>
  <si>
    <t xml:space="preserve">P.B.2.0107 </t>
  </si>
  <si>
    <t>Eurai</t>
  </si>
  <si>
    <t>2025-05</t>
  </si>
  <si>
    <t>2025-07</t>
  </si>
  <si>
    <t>Surinktos atskirai išrūšiuotos atliekos</t>
  </si>
  <si>
    <t xml:space="preserve">R.B.2.2103  </t>
  </si>
  <si>
    <t>Tonos per metus</t>
  </si>
  <si>
    <t>Įgyvendintos viešinimo kampanijos atliekų prevencijos ir tvarkymo temomis</t>
  </si>
  <si>
    <t xml:space="preserve">P.S.2.1015 </t>
  </si>
  <si>
    <t>29-204-P</t>
  </si>
  <si>
    <t>DGASA aikštelės kartu su daiktų dalijimosi stotele įrengimas bei šių įrenginių eksploatacijai būtinos infrastruktūros sukūrimas Troškūnų sen., Anykščių r.</t>
  </si>
  <si>
    <t xml:space="preserve">795812,5	</t>
  </si>
  <si>
    <t>2025-02</t>
  </si>
  <si>
    <t>2025-04</t>
  </si>
  <si>
    <t>29-205-P</t>
  </si>
  <si>
    <t>DGASA  
bei maisto (virtuvės) atliekų surinkimo priemonių plėtra Ignalinos rajono savivaldybėje</t>
  </si>
  <si>
    <t>2024-11</t>
  </si>
  <si>
    <t>2025-01</t>
  </si>
  <si>
    <t>29-206-P</t>
  </si>
  <si>
    <t>Didelių gabaritų atliekų surinkimo aikštelių su dalijimosi stotele įrengimas Molėtų rajono savivaldybėje</t>
  </si>
  <si>
    <t>Didelių gabaritų atliekų surinkimo aikštelės plėtra ir dalijimosi stotelės atnaujinimas Molėtų mieste</t>
  </si>
  <si>
    <t>29-207-P</t>
  </si>
  <si>
    <t>Rūšiuojamojo atliekų surinkimo plėtra Utenos rajone</t>
  </si>
  <si>
    <t>2024-07</t>
  </si>
  <si>
    <t>2024-09</t>
  </si>
  <si>
    <t>29-208-P</t>
  </si>
  <si>
    <t>Komunalinių atliekų rūšiuojamojo atliekų surinkimo pajėgumų plėtra Visagino savivaldybėje</t>
  </si>
  <si>
    <t>29-209-P</t>
  </si>
  <si>
    <t>Didelių gabaritų atliekų surinkimo aikštelės įrengimas Visagino mieste</t>
  </si>
  <si>
    <t>Privatus</t>
  </si>
  <si>
    <t>29-210-P</t>
  </si>
  <si>
    <t>Skatinti rūšiuojamąjį atliekų surinkimą Zarasų rajono savivaldybėje</t>
  </si>
  <si>
    <t>29-211-P</t>
  </si>
  <si>
    <t>Anykščių miesto vandens ruošimo, tiekimo ir gerinimo įrenginių rekonstrukcija bei plėtra</t>
  </si>
  <si>
    <t>02-001-06-07-02 (RE)-29-(LT-029-02-01-03)</t>
  </si>
  <si>
    <t>Didinti geriamojo vandens tiekimo ir nuotekų tvarkymo paslaugų prieinamumą</t>
  </si>
  <si>
    <t>2.5. Skatinti prieigą prie vandens ir tvarią vandentvarką</t>
  </si>
  <si>
    <t xml:space="preserve">Gyventojai, prisijungę prie patobulintų viešojo vandens tiekimo sistemų </t>
  </si>
  <si>
    <t xml:space="preserve">R.B.2.2041 </t>
  </si>
  <si>
    <t>UAB „Anykščių vandenys“</t>
  </si>
  <si>
    <t>2025-03</t>
  </si>
  <si>
    <t xml:space="preserve">Nauji arba atnaujinti geriamojo vandens ruošimo pajėgumai </t>
  </si>
  <si>
    <t xml:space="preserve">P.S.2.1013 </t>
  </si>
  <si>
    <t>m3/parą</t>
  </si>
  <si>
    <t>29-212-P</t>
  </si>
  <si>
    <t>Geriamojo vandens  ir nuotekų tvarkymo paslaugų kokybės gerinimas Didžiasalyje, Didžiasalio sen.</t>
  </si>
  <si>
    <t>Viešojo vandens tiekimo paskirstymo sistemų naujų arba atnaujintų vamzdynų ilgis</t>
  </si>
  <si>
    <t xml:space="preserve">P.B.2.0030 </t>
  </si>
  <si>
    <t>km</t>
  </si>
  <si>
    <t xml:space="preserve">Gyventojai, prisijungę bent prie antrinio viešojo nuotekų valymo įrenginių </t>
  </si>
  <si>
    <t xml:space="preserve">R.B.2.2042 </t>
  </si>
  <si>
    <t xml:space="preserve">Viešojo nuotekų surinkimo tinklo naujų arba atnaujintų vamzdynų ilgis </t>
  </si>
  <si>
    <t xml:space="preserve">P.B.2.0031 </t>
  </si>
  <si>
    <t>Centralizuotų geriamojo vandens tiekimo ir nuotekų surinkimo tinklų plėtra Molėtų rajone</t>
  </si>
  <si>
    <t>Didinti geriamojo vandens tiekimo ir nuotekų tvarkymo paslaugų prieinamum</t>
  </si>
  <si>
    <t>UAB „Molėtų vanduo”</t>
  </si>
  <si>
    <t xml:space="preserve">Nauji arba atnaujinti nuotekų valymo pajėgumai </t>
  </si>
  <si>
    <t xml:space="preserve">P.B.2.0032 </t>
  </si>
  <si>
    <t>Gyventojų ekvivalentas</t>
  </si>
  <si>
    <t>29-213-P</t>
  </si>
  <si>
    <t>Kuktiškių mstl. centralizuotų vandentiekio tinklų plėtra</t>
  </si>
  <si>
    <t>UAB „Utenos vandenys“</t>
  </si>
  <si>
    <t>Vandentiekio ir nuotekų tinklų plėtra bei nuotekų valymo įrenginių statyba Zarasų rajone</t>
  </si>
  <si>
    <t>ne</t>
  </si>
  <si>
    <t>UAB „Zarasų būstas“</t>
  </si>
  <si>
    <t xml:space="preserve"> 2024-01</t>
  </si>
  <si>
    <t xml:space="preserve"> 2024-06</t>
  </si>
  <si>
    <t xml:space="preserve"> 2024-08</t>
  </si>
  <si>
    <t xml:space="preserve"> 2024-03</t>
  </si>
  <si>
    <t>10-001-06-01-03 (RE) - 29 - (LT029-02-02-01)</t>
  </si>
  <si>
    <t>Skatinti darnų judumą miestuose</t>
  </si>
  <si>
    <t>2021–2027 m. Europos Sąjungos investicijų programos uždavinys "8.1 Skatinti tvarų daugiarūšį judumą miestuose kaip vieną iš perėjimo prie nulinio anglies dioksido kiekio technologijų ekonomikos dalių"</t>
  </si>
  <si>
    <t>Dviračiams skirtos infrastruktūros naudotojų skaičius per metus</t>
  </si>
  <si>
    <t>R.B.2.2064</t>
  </si>
  <si>
    <t>SM</t>
  </si>
  <si>
    <t xml:space="preserve">Dotacija </t>
  </si>
  <si>
    <t xml:space="preserve">Dviračiams skirta infrastruktūra, kuriai
suteikta parama </t>
  </si>
  <si>
    <t>P.B.2.0058</t>
  </si>
  <si>
    <t>Kilometrai</t>
  </si>
  <si>
    <t>29-102-P</t>
  </si>
  <si>
    <t>Darnaus ir saugaus judumo vystymas Visagine</t>
  </si>
  <si>
    <t>Įgyvendintos darnaus judumo priemonės, skaičius</t>
  </si>
  <si>
    <t>P.S.2.1035</t>
  </si>
  <si>
    <t>29-214-P</t>
  </si>
  <si>
    <t>Aplinkos oro monitoringo priemonių diegimas Visagino savivaldybėje</t>
  </si>
  <si>
    <t>02-001-06-11-02-(RE)-29-(LT029-02-01-04)</t>
  </si>
  <si>
    <t>Stiprinti savivaldybių aplinkos oro monitoringą</t>
  </si>
  <si>
    <t>Teritorijos, kurioms taikomos oro taršos stebėsenos sistemos</t>
  </si>
  <si>
    <t>PRCO39
P.B.2.0039</t>
  </si>
  <si>
    <t>oro kokybės zonos</t>
  </si>
  <si>
    <t>2024-08</t>
  </si>
  <si>
    <t>Miestai, kuriuose įrengta ar modernizuota oro monitoringo infrastruktūra</t>
  </si>
  <si>
    <t>R.N.2.5051</t>
  </si>
  <si>
    <t>miestų skaičius</t>
  </si>
  <si>
    <t>29-533-P</t>
  </si>
  <si>
    <t>Visuomenės sveikatos paslaugų prieinamumo gerinimas Utenos regione</t>
  </si>
  <si>
    <t>11-001-02-10-03(RE)</t>
  </si>
  <si>
    <t>Gerinti kokybiškų visuomenės sveikatos paslaugų prieinamumą regionuose</t>
  </si>
  <si>
    <t>1.2. Kompleksinių sveikatos gyvensenos ir psichinės sveikatos stiprinimo prevencijos teikimas Ignalinos rajone</t>
  </si>
  <si>
    <t>2021–2027 metų Europos Sąjungos fondų investicijų programos  "Konkretus uždavinys – 4.8.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t>
  </si>
  <si>
    <t xml:space="preserve">R.S.2.3523 </t>
  </si>
  <si>
    <t>Procentai</t>
  </si>
  <si>
    <t>80
(2029)</t>
  </si>
  <si>
    <t>viešasis</t>
  </si>
  <si>
    <t>Ignalinos rajono savivaldybės visuomenės sveikatos biuras</t>
  </si>
  <si>
    <t>SAM</t>
  </si>
  <si>
    <t>ESF+</t>
  </si>
  <si>
    <t xml:space="preserve">Asmenys, dalyvavę sveikatos raštingumo didinimo veiklose </t>
  </si>
  <si>
    <t xml:space="preserve">P.S.2.1519 </t>
  </si>
  <si>
    <t>1378
(2029)</t>
  </si>
  <si>
    <t>Asmenų, palankiai vertinančių visuomenės sveikatos priežiūros paslaugų kokybę, dalis</t>
  </si>
  <si>
    <t xml:space="preserve">'R.S.2.3526 </t>
  </si>
  <si>
    <t>Paramą gavusių nacionalinio, regionų ar vietos lygmens viešojo administravimo ar viešąsias paslaugas teikiančių įstaigų skaičius</t>
  </si>
  <si>
    <t xml:space="preserve">'P.B.2.0518 </t>
  </si>
  <si>
    <t>Subjektų skaičius</t>
  </si>
  <si>
    <t>1
(2029)</t>
  </si>
  <si>
    <t>1.3. Priklausomybės ligų prevencijos teikimas Ignalinos rajone</t>
  </si>
  <si>
    <t>240
(2029)</t>
  </si>
  <si>
    <t>29-534-P</t>
  </si>
  <si>
    <t xml:space="preserve">1.6. Visuomenės sveikatos paslaugų prieinamumo ir kokybės gerinimas Zarasų rajono savivaldybėje.
</t>
  </si>
  <si>
    <t>Zarasų rajono savivaldybės visuomenės sveikatos biuras</t>
  </si>
  <si>
    <t>947
(2029)</t>
  </si>
  <si>
    <t>29-535-P</t>
  </si>
  <si>
    <t>1.1. Sveika gyvensena – visuomenės sveikatos pagrindas</t>
  </si>
  <si>
    <t>Anykščių rajono savivaldybės visuomenės sveikatos biuras</t>
  </si>
  <si>
    <t>378
(2029)</t>
  </si>
  <si>
    <t>1.4. Sveika gyvensena - visuomenės sveikatos pagrindas</t>
  </si>
  <si>
    <t>Utenos rajono savivaldybės visuomenės sveikatos biuras</t>
  </si>
  <si>
    <t>2698
(2029)</t>
  </si>
  <si>
    <t>29-536-P</t>
  </si>
  <si>
    <t xml:space="preserve">1.5. Sveikatos raštingumo ir visuomenės sveikatos paslaugų prieinamumo didinimas Visagino savivaldybėje </t>
  </si>
  <si>
    <t>2025-06</t>
  </si>
  <si>
    <t>510
(2029)</t>
  </si>
  <si>
    <t>29-410-P</t>
  </si>
  <si>
    <t>Nestacionarių socialinių paslaugų infrastruktūros modernizavimas ir plėtra Utenos regione I</t>
  </si>
  <si>
    <t>09-003-02-02-11-(RE)-29-(LT029-01-01-02)</t>
  </si>
  <si>
    <t>Ignalinos atviros jaunimo erdvės veiklų kokybės gerinimas</t>
  </si>
  <si>
    <t>Paslaugų socialiai pažeidžiamiems, socialinę riziką (atskirtį) patiriantiems asmenims vietų skaičius naujoje ar modernizuotoje infrastruktūroje</t>
  </si>
  <si>
    <t>P.S.2.1031</t>
  </si>
  <si>
    <t>2024 07</t>
  </si>
  <si>
    <t>2024 08</t>
  </si>
  <si>
    <t>Socialiai pažeidžiamų, socialinę riziką (atskirtį) patiriančių asmenų, gavusių paslaugas naujoje ar modernizuotoje infrastruktūroje skaičius per metus</t>
  </si>
  <si>
    <t>R.S.2.3033</t>
  </si>
  <si>
    <t>Nestacionarių socialinių paslaugų prieinamumo didinimas Molėtų rajone</t>
  </si>
  <si>
    <t>Molėtų rajono nestacionarių socialinių paslaugų infrastruktūros plėtra. Nakvynės namų įkūrimas.</t>
  </si>
  <si>
    <t xml:space="preserve">Senjorų dienos centro Utenoje įkūrimas </t>
  </si>
  <si>
    <t xml:space="preserve">Atviros jaunimo erdvės Utenoje įkūrimas </t>
  </si>
  <si>
    <t>Dienos užimtumo (priežiūros) centro senyvo amžiaus asmenims  sukūrimas Zarasų rajono savivaldybėje</t>
  </si>
  <si>
    <t>29-411-P</t>
  </si>
  <si>
    <t>Nestacionarių socialinių paslaugų infrastruktūros modernizavimas ir plėtra Utenos regione II</t>
  </si>
  <si>
    <t>Nestacionarių socialinių paslaugų infrastruktūros modernizavimas ir plėtra Inturkės seniūnijoje</t>
  </si>
  <si>
    <t>2024 09</t>
  </si>
  <si>
    <t>2024 11</t>
  </si>
  <si>
    <t>29-412-P</t>
  </si>
  <si>
    <t>Nestacionarių socialinių paslaugų infrastruktūros modernizavimas ir plėtra Utenos regione III</t>
  </si>
  <si>
    <t>Nestacionarių socialinių paslaugų, didinančių senyvo amžiaus asmenų gerovę, plėtra Visagino savivaldybėje</t>
  </si>
  <si>
    <t>2024 12</t>
  </si>
  <si>
    <t>2025 02</t>
  </si>
  <si>
    <t>29-413-P</t>
  </si>
  <si>
    <t>Vaikų raidos ir elgesio sutrikimų kompleksinės pagalbos ir paslaugų šeimai centro įkūrimas (FZ)</t>
  </si>
  <si>
    <t>2025 03</t>
  </si>
  <si>
    <t>2025 05</t>
  </si>
  <si>
    <t>29-414-P</t>
  </si>
  <si>
    <t>Socialinių paslaugų įstaigų senyvo amžiaus asmenims infrastruktūros modernizavimas ir plėtra Utenos regione I</t>
  </si>
  <si>
    <t>Dūkšto globos namų paslaugų gerinimas</t>
  </si>
  <si>
    <t>Konkretus 2021–2027 m. Europos Sąjungos investicijų programos uždavinys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</si>
  <si>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Naujos arba modernizuotos socialinės rūpybos infrastruktūros (ne būsto) talpumas</t>
  </si>
  <si>
    <t>P.B.2.0070</t>
  </si>
  <si>
    <t>Naujos arba modernizuotos socialinės rūpybos infrastruktūros naudotojų skaičius per metus</t>
  </si>
  <si>
    <t>R.B.2.2074</t>
  </si>
  <si>
    <t>29-415-P</t>
  </si>
  <si>
    <t>Socialinių paslaugų įstaigų senyvo amžiaus asmenims infrastruktūros modernizavimas ir plėtra Utenos regione II</t>
  </si>
  <si>
    <t>Balninkų mokyklos pastato pritaikymas socialinės globos paslaugoms senyvo amžiaus asmenims teikti (II etapas)“</t>
  </si>
  <si>
    <t>29-416-P</t>
  </si>
  <si>
    <t>Socialinių paslaugų įstaigų senyvo amžiaus asmenims infrastruktūros modernizavimas ir plėtra Utenos regione III</t>
  </si>
  <si>
    <t>Molėtų rajono Alantos senelių globos namų modernizavimas ir plėtra</t>
  </si>
  <si>
    <t>29-417-P</t>
  </si>
  <si>
    <t>Socialinių paslaugų įstaigų senyvo amžiaus asmenims infrastruktūros modernizavimas ir plėtra Utenos regione IV</t>
  </si>
  <si>
    <t>Visagino socialinių paslaugų centro infrastruktūros, skirtos senyvo amžiaus asmenims, modernizavimas</t>
  </si>
  <si>
    <t>29-418-P</t>
  </si>
  <si>
    <t>Socialinių paslaugų įstaigų senyvo amžiaus asmenims infrastruktūros modernizavimas ir plėtra Utenos regione V</t>
  </si>
  <si>
    <t>Socialinių paslaugų įstaigų senyvo amžiaus asmenims infrastruktūros modernizavimas ir plėtra Zarasų rajono savivaldybėje</t>
  </si>
  <si>
    <t xml:space="preserve"> 2024-09</t>
  </si>
  <si>
    <t>29-103-P</t>
  </si>
  <si>
    <t>Bevariklio transporto infrastruktūros plėtra rytinėje Utenos miesto dalyje</t>
  </si>
  <si>
    <t>Utenos rajono savivaldybės  administracija</t>
  </si>
  <si>
    <t>2025-09</t>
  </si>
  <si>
    <t>2025-11</t>
  </si>
  <si>
    <t>29-105-P</t>
  </si>
  <si>
    <t>Bevariklio transporto infrastruktūros plėtra Aukštakalnio mikrorajone, Utenos mieste</t>
  </si>
  <si>
    <t>2025-12</t>
  </si>
  <si>
    <t>2026-02</t>
  </si>
  <si>
    <t>29-106-P</t>
  </si>
  <si>
    <t>Bevariklio transporto infrastruktūros plėtra šiaurinėje Utenos miesto dalyje</t>
  </si>
  <si>
    <t>29-107-P</t>
  </si>
  <si>
    <t>Bevariklio transporto infrastruktūros plėtra J. Basanavičiaus gatvėje, Utenos mieste</t>
  </si>
  <si>
    <t>29-108-P</t>
  </si>
  <si>
    <t>Bevariklio transporto infrastruktūros plėtra pietvakarinėje Utenos miesto dalyje</t>
  </si>
  <si>
    <t>29-109-P</t>
  </si>
  <si>
    <t>Dviračių ir pėsčiųjų takų infrastruktūros plėtra Visagine, I etapas</t>
  </si>
  <si>
    <t>Visagino savivaldybės  administracija</t>
  </si>
  <si>
    <t>29-110-P</t>
  </si>
  <si>
    <t>Dviračių ir pėsčiųjų takų infrastruktūros plėtra Visagine, II etapas</t>
  </si>
  <si>
    <t>29-111-P</t>
  </si>
  <si>
    <t>E-bilieto ir keleivių informavimo sistemos diegimas Utenos miesto viešajame transporte</t>
  </si>
  <si>
    <t>29-112-P</t>
  </si>
  <si>
    <t>Dviračių infrastruktūros Utenos mieste kūrimas</t>
  </si>
  <si>
    <t>29-501-P</t>
  </si>
  <si>
    <t>Ilgalaikės priežiūros paslaugų  Utenos  regione gerinimas</t>
  </si>
  <si>
    <t>11-002-02-11-02 (RE)</t>
  </si>
  <si>
    <t>Užtikrinti ilgalaikės priežiūros paslaugų plėtrą</t>
  </si>
  <si>
    <t>1.2 Mobilios sveikatos priežiūros komandos aprūpinimas įranga ir transporto priemone Ignalinos rajono savivaldybėje</t>
  </si>
  <si>
    <t>2021–2027 metų Europos Sąjungos fondų investicijų programos  "Konkretus uždavinys –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</si>
  <si>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 xml:space="preserve">Naujos arba modernizuotos sveikatos priežiūros infrastruktūros talpumas </t>
  </si>
  <si>
    <t xml:space="preserve">P.B.2.0069 </t>
  </si>
  <si>
    <t xml:space="preserve">320
(2029)
</t>
  </si>
  <si>
    <t>viešas</t>
  </si>
  <si>
    <t xml:space="preserve">Naujos arba modernizuotos sveikatos priežiūros infrastruktūros naudotojų skaičius per metus </t>
  </si>
  <si>
    <t>R.B.2.2073</t>
  </si>
  <si>
    <t xml:space="preserve">300
(2029)
</t>
  </si>
  <si>
    <t>1.3 Stacionarių slaugos paslaugų infrastruktūros plėtojimas ir modernizavimas Ignalinos rajono savivaldybėje</t>
  </si>
  <si>
    <t xml:space="preserve">20
(2029)
</t>
  </si>
  <si>
    <t xml:space="preserve">12
(2029)
</t>
  </si>
  <si>
    <t>29-502-P</t>
  </si>
  <si>
    <t>1.1. Ilgalaikės sveikatos priežiūros paslaugų plėtros užtikrinimas Anykščių rajone</t>
  </si>
  <si>
    <t xml:space="preserve">92
(2029)
</t>
  </si>
  <si>
    <t>2024 10</t>
  </si>
  <si>
    <t xml:space="preserve">74
(2029)
</t>
  </si>
  <si>
    <t>29-503-P</t>
  </si>
  <si>
    <t>1.5 Utenos rajono ambulatorinės slaugos paslaugas namuose teikiančios mobilios komandos aprūpinimas įranga</t>
  </si>
  <si>
    <t xml:space="preserve">2500
(2029)
</t>
  </si>
  <si>
    <t>1.6 Ilgalaikės paliatyviosios pagalbos slaugos stacionaro plėtra Utenos rajone</t>
  </si>
  <si>
    <t xml:space="preserve">15
(2029)
</t>
  </si>
  <si>
    <t xml:space="preserve">5
(2029)
</t>
  </si>
  <si>
    <t>1.7 Stacionaro žmonėms, sergantiems Alzheimerio liga ir senatvine demencija, įsteigimas Utenos rajone</t>
  </si>
  <si>
    <t xml:space="preserve">36
(2029)
</t>
  </si>
  <si>
    <t>29-504-P</t>
  </si>
  <si>
    <t>1.10. Stacionarių slaugos paslaugų infrastruktūros plėtojimas ir modernizavimas Zarasų rajono savivaldybėje</t>
  </si>
  <si>
    <t xml:space="preserve">28
(2029)
</t>
  </si>
  <si>
    <t>29-505-P</t>
  </si>
  <si>
    <t>1.4 Stacionarinių slaugos paslaugų žmonėms, sergantiems Alzheimerio liga, senatvine demencija bei paliatyviosios pagalbos paslaugų infrastruktūros plėtojimas ir modernizavimas Molėtų rajone</t>
  </si>
  <si>
    <t xml:space="preserve">50
(2029)
</t>
  </si>
  <si>
    <t>2025 01</t>
  </si>
  <si>
    <t>29-506-P</t>
  </si>
  <si>
    <t>1.8 Ilgalaikės priežiūros paslaugų plėtra Visagino savivaldybėje</t>
  </si>
  <si>
    <t xml:space="preserve">106
(2029)
</t>
  </si>
  <si>
    <t>VšĮ Visagino ligoninė</t>
  </si>
  <si>
    <t>1.9 Ilgalaikės priežiūros paslaugų plėtra Visagino savivaldybėje</t>
  </si>
  <si>
    <t>Asmenys, gavę ilgalaikės priežiūros paslaugas</t>
  </si>
  <si>
    <t>P.S.2.1525</t>
  </si>
  <si>
    <t xml:space="preserve">Asmenys </t>
  </si>
  <si>
    <t>Ilgalaikės priežiūros paslaugų gavėjų, palankiai vertinančių gaunamų paslaugų kokybę, dalis</t>
  </si>
  <si>
    <t>R.S.2.3530</t>
  </si>
  <si>
    <t xml:space="preserve">80
(2029)
</t>
  </si>
  <si>
    <t>Sveikatos priežiūros įstaigos, įgyvendinusios sveikatos priežiūros specialistų įgalinimo, pritraukimo ir išlaikymo projektus</t>
  </si>
  <si>
    <t xml:space="preserve">P.S.2.1526 </t>
  </si>
  <si>
    <t xml:space="preserve">1
(2029)
</t>
  </si>
  <si>
    <t>Sveikatos priežiūros specialistų, kurie po dalyvavimo veiklose mažiausiai 2 metus dirbo sveikatos priežiūros įstaigose, dalis</t>
  </si>
  <si>
    <t xml:space="preserve">R.S.2.3532 </t>
  </si>
  <si>
    <t>29-215-P</t>
  </si>
  <si>
    <t>Žaliosios infrastruktūros plėtra urbanizuotoje aplinkoje Anykščiuose</t>
  </si>
  <si>
    <t>02-001-06-08-02-(RE)-29-(LT029-02-01-05)</t>
  </si>
  <si>
    <t>Plėtoti žaliąją infrastruktūrą urbanizuotoje aplinkoje</t>
  </si>
  <si>
    <t>2.7. Stiprinti gamtos, biologinės įvairovės ir žaliosios infrastruktūros apsaugą ir išsaugojimą, be kita ko, miestų teritorijose ir mažinti visų rūšių taršą</t>
  </si>
  <si>
    <t>Gyventojai, galintys naudotis nauja ar patobulinta žaliąja infrastruktūra</t>
  </si>
  <si>
    <t>RCR95
R.B.2.2095</t>
  </si>
  <si>
    <t>2026-01</t>
  </si>
  <si>
    <t>Žalioji infrastruktūra, kuriai suteikta parama kitais nei prisitaikymo prie klimato kaitos tikslais</t>
  </si>
  <si>
    <t>RCO36
P.B.2.0036</t>
  </si>
  <si>
    <t>29-216-P</t>
  </si>
  <si>
    <t>Plėtoti žaliąją infrastruktūrą Zarasų miesto urbanizuotoje aplinkoje</t>
  </si>
  <si>
    <t>02-001-06-10-01-(RE)-(LT029-02-01-02)</t>
  </si>
  <si>
    <t xml:space="preserve">Skatinti rūšiuojamąjį atliekų surinkimą </t>
  </si>
  <si>
    <t xml:space="preserve">DGASA aikštelės kartu su daiktų dalijimosi stotele įrengimas bei šių įrenginių eksploatacijai būtinos infrastruktūros sukūrimas Svėdasų sen., Anykščių r.         </t>
  </si>
  <si>
    <t>Ne.</t>
  </si>
  <si>
    <t xml:space="preserve">UAB „Utenos regiono atliekų tvarkymo centras“
</t>
  </si>
  <si>
    <t>UAB „Utenos regiono atliekų tvarkymo centras“</t>
  </si>
  <si>
    <t>DGASA  
bei maisto (virtuvės) atliekų surinkimo priemonių plėtra Ignalinos rajono savivaldybėjeje</t>
  </si>
  <si>
    <t>29-217-P</t>
  </si>
  <si>
    <t>DGASA
bei uždaro tipo dalijimosi daiktais stotelės plėtra Ignalinos rajono savivaldybėje</t>
  </si>
  <si>
    <t>29-218-P</t>
  </si>
  <si>
    <t>Maisto (virtuvės) atliekų surinkimo priemonių plėtra Ignalinos rajono savivaldybėje</t>
  </si>
  <si>
    <t>29-219-P</t>
  </si>
  <si>
    <t>Didelių gabaritų atliekų surinkimo aikštelių su dalijimosi stotelėmis Molėtų rajono savivaldybėje įrengimas ir atnaujinimas</t>
  </si>
  <si>
    <t>UAB „Utenos regiono atliekų tvarkymo centras</t>
  </si>
  <si>
    <t>29-220-P</t>
  </si>
  <si>
    <t>Komunalinių atliekų surinkimo plėtra Utenos rajono savivaldybėje</t>
  </si>
  <si>
    <t>29-221-P</t>
  </si>
  <si>
    <t>Didelių gabaritų atliekų saugojimo aikštelės įrengimas Utenos rajone</t>
  </si>
  <si>
    <t>2025-08</t>
  </si>
  <si>
    <t>2025-10</t>
  </si>
  <si>
    <t xml:space="preserve">Požymis </t>
  </si>
  <si>
    <t>Nepanaudotos Ekonomikos gaivinimo ir atsparumo didinimo priemonės lėšos</t>
  </si>
  <si>
    <t>29-301-P</t>
  </si>
  <si>
    <t>Investicijų pritraukimo ir ekonominio konkurencingumo didinimas, išnaudojant pramonės sektoriaus potencialą (I etapas)</t>
  </si>
  <si>
    <t>Paskatinti regionų, funkcinių zonų, savivaldybių ir miestų ekonominį augimą pasitelkiant jų turimus išteklius</t>
  </si>
  <si>
    <t>1.1 Teritorijos patrauklumo .investicijoms  didinimas ir viešosios infrastruktūros plėtra (Ribnikų g. 4, Utena )</t>
  </si>
  <si>
    <t>Konkretus 2021–2027 m. Europos Sąjungos investicijų programos uždavinys "5.1. "Skatinti integruotą ir įtraukią socialinę, ekonominę ir aplinkosaugos plėtrą vietos lygmeniu, puoselėti kultūrą, gamtos paveldą, darnų turizmą ir saugumą kitose nei miestų teritorijose"</t>
  </si>
  <si>
    <t xml:space="preserve">
„Sukurtos arba atkurtos teritorijos, naudojamos ekonominei veiklai“  </t>
  </si>
  <si>
    <t>R.S.2.3038</t>
  </si>
  <si>
    <t xml:space="preserve">(hektarai) </t>
  </si>
  <si>
    <t>VRM</t>
  </si>
  <si>
    <t xml:space="preserve"> „Integruoti teritorinio vystymo projektai“ </t>
  </si>
  <si>
    <t>P.B.2.0076</t>
  </si>
  <si>
    <t>(projektai)</t>
  </si>
  <si>
    <t>29-302-P</t>
  </si>
  <si>
    <t>Investicijų pritraukimo ir ekonominio konkurencingumo didinimas, išnaudojant pramonės sektoriaus potencialą (II etapas)</t>
  </si>
  <si>
    <t>1.2 Teritorijos patrauklumo investicijoms didinimas ir viešosios infrastruktūros plėtra (Aukštaičių g. 16, Utena)</t>
  </si>
  <si>
    <t>29-303-P</t>
  </si>
  <si>
    <t>Investicijų pritraukimo ir ekonominio konkurencingumo didinimas, išnaudojant pramonės sektoriaus potencialą (III etapas)</t>
  </si>
  <si>
    <t>1.3 Teritorijų patrauklumo investicijoms didinimas ir viešosios infrastruktūros plėtra (Pramonės g. 20, Utena. ir Pramonės g. 24, Utena)</t>
  </si>
  <si>
    <t>Žaliųjų viešųjų erdvių atgaivinimas ir gyvenamųjų rajonų aplinkos humanizavimas, išnaudojant kompaktiškumo potencialą (I etapas)</t>
  </si>
  <si>
    <t xml:space="preserve">Pagerinti viešųjų paslaugų prieinamumą, darbo vietų pasiekiamumą ir tam reikalingų išteklių naudojimo efektyvumą </t>
  </si>
  <si>
    <t>2.2 Teritorijos tarp Dauniškio gimnazijos ir Dauniškio parko ir „Gandrelio“ atgaivinimas ir pritaikymas bendruomenės veiklai</t>
  </si>
  <si>
    <t>Konkretus 2021–2027 m. Europos Sąjungos investicijų programos uždavinys "5.1. Skatinti integruotą ir įtraukią socialinę, ekonominę ir aplinkosaugos plėtrą, puoselėti kultūrą, gamtos paveldą, darnų turizmą ir saugumą miestų teritorijose"</t>
  </si>
  <si>
    <t xml:space="preserve"> „Sukurtos arba atkurtos teritorijos, naudojamos ekonominei, rekreacinei ar turizmo paskirčiai“ </t>
  </si>
  <si>
    <t>R.S.2.3040</t>
  </si>
  <si>
    <t>(hektarai)</t>
  </si>
  <si>
    <t xml:space="preserve"> „Atviros erdvės, sukurtos arba atkurtos miestų teritorijose“ </t>
  </si>
  <si>
    <t>P.B.2.0114</t>
  </si>
  <si>
    <t>(kvadratiniai metrai)</t>
  </si>
  <si>
    <t xml:space="preserve">
33 832</t>
  </si>
  <si>
    <t>2.3 Teritorijos tarp Krašuonos parko, „Saulės“ gimnazijos ir Utenos dvaro atgaivinimas ir pritaikymas atviram gamtos centrui</t>
  </si>
  <si>
    <t xml:space="preserve"> „Sukurtos arba atkurtos teritorijos, naudojamos ekonominei, rekreacinei ar turizmo paskirčiai“</t>
  </si>
  <si>
    <t xml:space="preserve"> (hektarai)</t>
  </si>
  <si>
    <t xml:space="preserve"> „Integruoti teritorinio vystymo projektai“</t>
  </si>
  <si>
    <t xml:space="preserve"> (projektai)</t>
  </si>
  <si>
    <t xml:space="preserve"> „Atviros erdvės, sukurtos arba atkurtos miestų teritorijose“</t>
  </si>
  <si>
    <t xml:space="preserve"> (kvadratiniai metrai)</t>
  </si>
  <si>
    <t xml:space="preserve">
67 348</t>
  </si>
  <si>
    <t>Žaliųjų viešųjų erdvių atgaivinimas ir gyvenamųjų rajonų aplinkos humanizavimas, išnaudojant kompaktiškumo potencialą (II etapas)</t>
  </si>
  <si>
    <t>2.4 Vyžuonos parko teritorijos dalies ir Utenos daugiafunkcio sporto centro prieigų atgaivinimas ir pritaikymas bendruomenės veiklai</t>
  </si>
  <si>
    <t xml:space="preserve">
291 572</t>
  </si>
  <si>
    <t>2.7 Tankiai apgyvendintos urbanizuotos Aukštakalnio gyvenamųjų daugiabučių namų teritorijos dalies atgaivinimas, žalinimas ir funkcionalumo didinimas</t>
  </si>
  <si>
    <t xml:space="preserve"> „Rekultivuota žemė, naudojama žaliesiems plotams, socialiniams būstams, ekonominei arba kitai paskirčiai“</t>
  </si>
  <si>
    <t>R.B.2.2052</t>
  </si>
  <si>
    <t xml:space="preserve">
119 051</t>
  </si>
  <si>
    <t>Žaliųjų viešųjų erdvių atgaivinimas ir gyvenamųjų rajonų aplinkos humanizavimas, išnaudojant kompaktiškumo potencialą (III etapas)</t>
  </si>
  <si>
    <t>2.5 Smėlynės parko ir prieigų atgaivinimas bei pritaikymas bendruomenės poreikiams</t>
  </si>
  <si>
    <t xml:space="preserve"> „Sukurtos arba atkurtos teritorijos, naudojamos ekonominei, rekreacinei ar turizmo paskirčiai“
</t>
  </si>
  <si>
    <t xml:space="preserve">
„Naujų ar rekonstruotų pastatų, kurių pirminės energijos paklausa yra bent 20 % mažesnė, nei reikalauja energijos beveik nevartojantis pastatas, plotas“</t>
  </si>
  <si>
    <t xml:space="preserve">P.S.2.1034 </t>
  </si>
  <si>
    <t xml:space="preserve"> „Metinis konsoliduotų viešųjų paslaugų vartotojų skaičius“</t>
  </si>
  <si>
    <t>R.S.2.3039</t>
  </si>
  <si>
    <t xml:space="preserve"> (vartotojai per metus)</t>
  </si>
  <si>
    <t>2.6 Tankiai apgyvendintos urbanizuotos Vyturių gyvenamųjų daugiabučių namų teritorijos dalies atgaivinimas, žalinimas ir funkcionalumo didinimas</t>
  </si>
  <si>
    <t>Žaliųjų viešųjų erdvių atgaivinimas ir gyvenamųjų rajonų aplinkos humanizavimas, išnaudojant kompaktiškumo potencialą (IV etapas)</t>
  </si>
  <si>
    <t xml:space="preserve">2.1 Utenos miesto senojo parko atgaivinimas ir pritaikymas bendruomenės poreikiams </t>
  </si>
  <si>
    <t xml:space="preserve">
54,5</t>
  </si>
  <si>
    <t>2026-06</t>
  </si>
  <si>
    <t>2026-08</t>
  </si>
  <si>
    <t>2.8 Tankiai apgyvendintos urbanizuotos Statybininkų gyvenamųjų daugiabučių namų teritorijos dalies atgaivinimas, žalinimas ir funkcionalumo didinimas</t>
  </si>
  <si>
    <t>29-308-P</t>
  </si>
  <si>
    <t xml:space="preserve">Viešųjų paslaugų įvairovės  ir prieinamumo Utenos mieste pagerinimas.  </t>
  </si>
  <si>
    <t xml:space="preserve">
26 077</t>
  </si>
  <si>
    <t xml:space="preserve"> „Metinis konsoliduotų viešųjų paslaugų vartotojų skaičius“ </t>
  </si>
  <si>
    <t>(vartotojai per metus)</t>
  </si>
  <si>
    <t xml:space="preserve">
29 388</t>
  </si>
  <si>
    <t>Sąlygų tvariai verslo plėtrai sudarymas (I etapas)</t>
  </si>
  <si>
    <t>1.2 Investicijoms patrauklios teritorijos įrengimas Zarasų mieste</t>
  </si>
  <si>
    <t>Konkretus 2021–2027 m. Europos Sąjungos investicijų programos uždavinys "5.2. Skatinti integruotą ir įtraukią socialinę, ekonominę ir aplinkosaugos plėtrą, puoselėti kultūrą, gamtos paveldą, darnų turizmą ir saugumą miestų teritorijose"</t>
  </si>
  <si>
    <t xml:space="preserve">17 647,06
</t>
  </si>
  <si>
    <t>Sąlygų tvariai verslo plėtrai sudarymas (II etapas)</t>
  </si>
  <si>
    <t>1.3 Investicijoms patrauklios teritorijos įrengimas Dūkšto sen., Ignalinos rajono savivaldybėje</t>
  </si>
  <si>
    <t>29-311-P</t>
  </si>
  <si>
    <t>Sąlygų tvariai verslo plėtrai sudarymas (III etapas)</t>
  </si>
  <si>
    <t>1.1 Visagino  savivaldybės teritorijos (-ų) pritaikymas pramonės, komercijos, paslaugų verslo  investicijoms</t>
  </si>
  <si>
    <t>Konkretus 2021–2027 m. Europos Sąjungos investicijų programos uždavinys "5.2. "Skatinti integruotą ir įtraukią socialinę, ekonominę ir aplinkosaugos plėtrą vietos lygmeniu, puoselėti kultūrą, gamtos paveldą, darnų turizmą ir saugumą kitose nei miestų teritorijose"</t>
  </si>
  <si>
    <t>Sąlygų tvariai verslo plėtrai sudarymas (IV etapas)</t>
  </si>
  <si>
    <t>1.5 Bendradarbystės centro VIZA-ART  sukūrimas Zarasuose</t>
  </si>
  <si>
    <t xml:space="preserve"> „Metinis konsoliduotų viešųjų paslaugų vartotojų skaičius“
</t>
  </si>
  <si>
    <t xml:space="preserve">(vartotojai per metus) </t>
  </si>
  <si>
    <t xml:space="preserve">130 860,00
</t>
  </si>
  <si>
    <t>Sąlygų tvariai verslo plėtrai sudarymas (V etapas)</t>
  </si>
  <si>
    <t>1.6 Bendradarbystės centro VIZA-LIFE sukūrimas Ignalinoje</t>
  </si>
  <si>
    <t>29-314-P</t>
  </si>
  <si>
    <t>Sąlygų tvariai verslo plėtrai sudarymas (VI etapas)</t>
  </si>
  <si>
    <t>1.4 Bendradarbystė s centro VIZA-CITY sukūrimas Visagine: socialinio verslumo ir kūrybinių industrijų centras su bendradarbystės erdvėmis</t>
  </si>
  <si>
    <t>VšĮ  Visagino ekonomikos plėtros agentūra</t>
  </si>
  <si>
    <t>29-315-P</t>
  </si>
  <si>
    <t>Gamtos ir kultūros objektų pritaikymas lankymu (I etapas)</t>
  </si>
  <si>
    <t>2.2 Gamtos ir kultūros objektų Rojuje pritaikymas lankymui</t>
  </si>
  <si>
    <t xml:space="preserve">
Integruoti teritorinio vystymo projektai</t>
  </si>
  <si>
    <t>projektai</t>
  </si>
  <si>
    <t xml:space="preserve">
„Sukurtos arba atkurtos teritorijos, naudojamos ekonominei, rekreacinei ar turizmo paskirčiai“
</t>
  </si>
  <si>
    <t>Hektarai</t>
  </si>
  <si>
    <t xml:space="preserve">
„Sukurtos arba atkurtos atviros erdvės“
(kvadratiniai metrai)</t>
  </si>
  <si>
    <t>P.S.2.1039</t>
  </si>
  <si>
    <t>2.4 Lūšių ežero pritaikymas lankymui</t>
  </si>
  <si>
    <t>2.5 Gavio ežero pritaikymas lankymui</t>
  </si>
  <si>
    <t>29-316-P</t>
  </si>
  <si>
    <t>Gamtos ir kultūros objektų pritaikymas lankymu (II etapas)</t>
  </si>
  <si>
    <t>2.8 Antazavės dvaro sodybos parko pritaikymas lankymui</t>
  </si>
  <si>
    <t>29-317-P</t>
  </si>
  <si>
    <t>Gamtos ir kultūros objektų pritaikymas lankymu (III etapas)</t>
  </si>
  <si>
    <t>2.3 Paplovinio ežero pritaikymas lankymui</t>
  </si>
  <si>
    <t>2.6 Viešosios turizmo infrastruktūros plėtra Sporto g., Ignalinoje</t>
  </si>
  <si>
    <t xml:space="preserve"> „Dviračiams skirtos infrastruktūros metinis naudotojų skaičius“
</t>
  </si>
  <si>
    <t>R.S.2.3025</t>
  </si>
  <si>
    <t>(naudotojai per metus)</t>
  </si>
  <si>
    <t xml:space="preserve"> „Dviračiams skirta infrastruktūra, kuriai suteikta parama“ </t>
  </si>
  <si>
    <t>(kilometrai)</t>
  </si>
  <si>
    <t>2.7 Viešosios turizmo infrastruktūros sukūrimas, pritaikant lankymui gamtos objektus Ignalinos rajono savivaldybėje</t>
  </si>
  <si>
    <t xml:space="preserve">
16 712</t>
  </si>
  <si>
    <t>29-318-P</t>
  </si>
  <si>
    <t>Gamtos ir kultūros objektų pritaikymas lankymu (IV etapas)</t>
  </si>
  <si>
    <t>2.11 Visagino gamtos objektų pritaikymas lankymui (sujungiant į bendrą gamtos maršrutą Visagino, Kukuižės ežerus su  Gražutės regioniniu parku)</t>
  </si>
  <si>
    <t xml:space="preserve">
9 493</t>
  </si>
  <si>
    <t>2.12 Visagino kultūros objektų pritaikymas lankymui, įrengiant būtiną viešąją infrastruktūrą</t>
  </si>
  <si>
    <t xml:space="preserve">
14 509</t>
  </si>
  <si>
    <t>29-319-P</t>
  </si>
  <si>
    <t>Gamtos ir kultūros objektų pritaikymas lankymu (V etapas)</t>
  </si>
  <si>
    <t xml:space="preserve">2.1 Palūšėje esančių gamtos ir kultūros objektų pritaikymas lankymui </t>
  </si>
  <si>
    <t xml:space="preserve">
„Sukurtos arba atkurtos atviros erdvės“
</t>
  </si>
  <si>
    <t xml:space="preserve"> „Dviračiams skirtos infrastruktūros metinis naudotojų skaičius“ </t>
  </si>
  <si>
    <t>29-320-P</t>
  </si>
  <si>
    <t>Gamtos ir kultūros objektų pritaikymas lankymu (VI etapas)</t>
  </si>
  <si>
    <t xml:space="preserve">
„Sukurtos arba atkurtos atviros erdvės“</t>
  </si>
  <si>
    <t>29-321-P</t>
  </si>
  <si>
    <t>Viešųjų paslaugų infrastruktūros įvairovės padidinimas ir prieinamumo pagerinimas (I etapas)</t>
  </si>
  <si>
    <t xml:space="preserve">
„Metinis konsoliduotų viešųjų paslaugų vartotojų skaičius“
</t>
  </si>
  <si>
    <t xml:space="preserve"> „Naujų ar rekonstruotų pastatų, kurių pirminės energijos paklausa yra bent 20 % mažesnė, nei reikalauja energijos beveik nevartojantis pastatas, plotas“ </t>
  </si>
  <si>
    <t>29-322-P</t>
  </si>
  <si>
    <t>Viešųjų paslaugų infrastruktūros įvairovės padidinimas ir prieinamumo pagerinimas (II etapas)</t>
  </si>
  <si>
    <t>3.2 Švietimo ir ugdy mo paslaugų plėtra, vystant STEAM ugdymo modelį</t>
  </si>
  <si>
    <t>29-323-P</t>
  </si>
  <si>
    <t>Viešųjų paslaugų infrastruktūros prieinamumo pagerinimas (I etapas)</t>
  </si>
  <si>
    <t>1.1 Visuomenės sveikatos  prevencijos paslaugų prieinamumo funkcinės zonos savivaldybėse gerinimas</t>
  </si>
  <si>
    <t>Viešųjų paslaugų infrastruktūros prieinamumo pagerinimas (II etapas)</t>
  </si>
  <si>
    <t>1.2 Vandens pažinimo centras (AkvaMolėtai)</t>
  </si>
  <si>
    <t>2026-03</t>
  </si>
  <si>
    <t>2026-05</t>
  </si>
  <si>
    <t>P.S.2.1034</t>
  </si>
  <si>
    <t>Viešųjų paslaugų infrastruktūros prieinamumo pagerinimas (III etapas)</t>
  </si>
  <si>
    <t>1.3 Menų pažinimo centras Anykščiuose</t>
  </si>
  <si>
    <t>29-326-P</t>
  </si>
  <si>
    <t xml:space="preserve"> Verslo prieinamumo pagerinimas (I etapas)</t>
  </si>
  <si>
    <t>2.1 Kūrybinių ir kultūrinių industrijų potencialo  stiprinimas (inkubatorius)</t>
  </si>
  <si>
    <t>29-327-P</t>
  </si>
  <si>
    <t xml:space="preserve"> Verslo prieinamumo pagerinimas (II etapas)</t>
  </si>
  <si>
    <t>2.2 Bendradarbystės centras Molėtuose</t>
  </si>
  <si>
    <t>29-328-P</t>
  </si>
  <si>
    <t xml:space="preserve">Investicinės aplinkos prieinamumo pagerinimas </t>
  </si>
  <si>
    <t>2.3 Investicijoms  tinkamų teritorijų išvystymas ir infrastruktūros įrengimas Molėtų rajono savivaldybėje</t>
  </si>
  <si>
    <t>29-329-P</t>
  </si>
  <si>
    <t>Turizmo paslaugų prieinamumo pagerinimas (I etapas)</t>
  </si>
  <si>
    <t>2.6 Gamtos ir kultūros objektų pritaikymas lankymui Molėtų rajono savivaldybėje</t>
  </si>
  <si>
    <t>29-330-P</t>
  </si>
  <si>
    <t>Turizmo paslaugų prieinamumo pagerinimas (II etapas)</t>
  </si>
  <si>
    <t>2.5 Ežerų pritaikymas lankymui Anykščių rajono savivaldybėje</t>
  </si>
  <si>
    <t>29-331-P</t>
  </si>
  <si>
    <t>Turizmo paslaugų prieinamumo pagerinimas (III etapas)</t>
  </si>
  <si>
    <t xml:space="preserve">2.4 Šventosios upės slėnio pritaikymas lankymui Anykščiuose </t>
  </si>
  <si>
    <t>29-332-P</t>
  </si>
  <si>
    <t>Turizmo paslaugų prieinamumo pagerinimas (IV etapas)</t>
  </si>
  <si>
    <t>2.9 Viešosios turizmo infrastruktūros pritaikymas lankymui Utenos rajono savivaldybėje (I etapas)</t>
  </si>
  <si>
    <t>29-333-P</t>
  </si>
  <si>
    <t>Turizmo paslaugų prieinamumo pagerinimas (V etapas)</t>
  </si>
  <si>
    <t>2.8 Viešosios turizmo  infrastruktūros prie Alaušo ežero plėtra</t>
  </si>
  <si>
    <t>29-334-P</t>
  </si>
  <si>
    <t>Turizmo paslaugų prieinamumo pagerinimas (VI etapas)</t>
  </si>
  <si>
    <t>2.10 Viešosios turizmo infrastruktūros pritaikymas lankymui Utenos rajono savivaldybėje (II etapas)</t>
  </si>
  <si>
    <t>29-335-P</t>
  </si>
  <si>
    <t>Turizmo paslaugų prieinamumo pagerinimas (VII etapas)</t>
  </si>
  <si>
    <t>2.11 Viešųjų turizmo paslaugų   efektyvinimas funkcinės zonos Ežerų Lietuva  savivaldybėse</t>
  </si>
  <si>
    <t xml:space="preserve">
26 850</t>
  </si>
  <si>
    <t>VšĮ Molėtų turizmo ir verslo informacijos centras</t>
  </si>
  <si>
    <t xml:space="preserve">R.B.2.2070 </t>
  </si>
  <si>
    <t xml:space="preserve">P.B.2.0066 </t>
  </si>
  <si>
    <t>29-419-P</t>
  </si>
  <si>
    <t>Socialinio būsto fondo plėtra Utenos regione IV</t>
  </si>
  <si>
    <r>
      <rPr>
        <b/>
        <sz val="10"/>
        <color theme="1"/>
        <rFont val="Times New Roman"/>
        <family val="1"/>
        <charset val="186"/>
      </rPr>
      <t>*Pastaba.</t>
    </r>
    <r>
      <rPr>
        <sz val="10"/>
        <color theme="1"/>
        <rFont val="Times New Roman"/>
        <family val="1"/>
        <charset val="186"/>
      </rPr>
      <t xml:space="preserve"> Projektui kvietimas buvo paskelbtas, tačiau kilus poreikiui tikslinti projekto informaciją, PĮP nebuvo pateiktas. Patikslinus informaciją Utenos regiono plėtros plane, projektui suplanuotas naujas kvietimas Nr. 29-419-P.</t>
    </r>
  </si>
  <si>
    <t>Pastebėjimai dėl stebėsenos rodiklių</t>
  </si>
  <si>
    <t xml:space="preserve">Šių kvietimų patvirtintos rodiklių kortelės įkeltos (1 priedo 4 priedas)  M:\2. PROGRAMOS\3.1 EGADP - SP 21-27\2. Kvietimai\DTPS\1.2 KVIETIMŲ PLANAI\Suderintos rodiklių kortelės\10-001-06-01-03 (RE) </t>
  </si>
  <si>
    <t>01-004-07-01-01 (RE)-29-(LT029-03-01-01 )</t>
  </si>
  <si>
    <t>29-304-P</t>
  </si>
  <si>
    <t>01-004-07-02-01 (RE)-29-(LT029-03-01-01 )</t>
  </si>
  <si>
    <t>R.N.2.5720</t>
  </si>
  <si>
    <t>29-305-P</t>
  </si>
  <si>
    <t>29-306-P</t>
  </si>
  <si>
    <t>29-307-P</t>
  </si>
  <si>
    <t>29-309-P</t>
  </si>
  <si>
    <t>01-004-07-01-01 (RE)-29-(LT029-03-02-01)</t>
  </si>
  <si>
    <t>29-310-P</t>
  </si>
  <si>
    <t>29-312-P</t>
  </si>
  <si>
    <t>29-313-P</t>
  </si>
  <si>
    <t>01-004-07-02-01 (RE)-29-(LT029-03-02-01 )</t>
  </si>
  <si>
    <t>01-004-07-02-01 (RE)-29-(LT029-03-02-02 )</t>
  </si>
  <si>
    <t>29-324-P</t>
  </si>
  <si>
    <t>29-325-P</t>
  </si>
  <si>
    <t>01-004-07-01-01 (RE)-29-(LT029-03-02-02 )</t>
  </si>
  <si>
    <t>NEBEVYKDOMA</t>
  </si>
  <si>
    <t>29-336-P</t>
  </si>
  <si>
    <t xml:space="preserve"> Viešųjų paslaugų infrastruktūros prieinamumo pagerinimas (IV etapas)</t>
  </si>
  <si>
    <t>2.7. Infocentro „Vartai į Aukštaitijos nacionalinį parką“ sukūrimas</t>
  </si>
  <si>
    <t xml:space="preserve">1.4. Infocentro „Vartai į Aukštaitijos nacionalinį parką“ sukūrimas </t>
  </si>
  <si>
    <t>Metinis konsoliduotų viešųjų paslaugų vartotojų skaičius</t>
  </si>
  <si>
    <t>29-337-P</t>
  </si>
  <si>
    <t>Investicinės aplinkos ir verslo bei turizmo paslaugų prieinamumo pagerinimas (VIII etapas)</t>
  </si>
  <si>
    <t>2.13. Investicijoms tinkamų teritorijų išvystymas ir infrastruktūros įrengimas Molėtų rajono savivaldybėje (II etapas)</t>
  </si>
  <si>
    <t>„Sukurtos arba atkurtos teritorijos, naudojamos ekonominei, rekreacinei ar turizmo paskirčiai“</t>
  </si>
  <si>
    <t>2.15. Asvejos ežero pritaikymas lankymui</t>
  </si>
  <si>
    <t>2.16. Kulionių etnografinės sodybos pritaikymas lankymui</t>
  </si>
  <si>
    <t>29-338-P</t>
  </si>
  <si>
    <t>Turizmo paslaugų prieinamumo pagerinimas (IX etapas)</t>
  </si>
  <si>
    <t>2.14. Jurkiškio pažintinio tako pritaikymas lankymui</t>
  </si>
  <si>
    <t>29-339-P</t>
  </si>
  <si>
    <t xml:space="preserve"> Verslo prieinamumo pagerinimas (III etapas)</t>
  </si>
  <si>
    <t>2.12. Investicijoms tinkamų teritorijų išvystymas ir infrastruktūros įrengimas Molėtų rajono savivaldybėje (I etapas)</t>
  </si>
  <si>
    <t xml:space="preserve">90 000,00
</t>
  </si>
  <si>
    <t>2024-08-30</t>
  </si>
  <si>
    <t>29-222-P</t>
  </si>
  <si>
    <t>29-223-P</t>
  </si>
  <si>
    <t>2024-03-13  (PĮP dėl poveiklės 1.4 atsiimtas vertinimo metu, 2025-03-05 RPPL keitimu projektas išbrauktas iš poveiklių sąrašo)</t>
  </si>
  <si>
    <t>Įgyvendintos darnaus judumo priemonės</t>
  </si>
  <si>
    <t>`</t>
  </si>
  <si>
    <t xml:space="preserve">2024-11-28 (PĮP atsiimtas 2025-03-24) </t>
  </si>
  <si>
    <t>29-224-P</t>
  </si>
  <si>
    <t>3.1 Utenos daugiafunkcio sporto centro plaukimo baseino rekonstrukcija ir visuomenės sveikatos paslaugų prieinamumo didinimas</t>
  </si>
  <si>
    <t>2.13 Sartų ežero Dusetose pritaikymas lankymui</t>
  </si>
  <si>
    <t>2.9 Zarasaičio ir Zaraso ežerų Zarasuose pritaikymas lankymui</t>
  </si>
  <si>
    <t>3.1 Visuomenės sveikatinimo ir neformalaus švietimo paslaugų plėtra</t>
  </si>
  <si>
    <t>2024-08-07</t>
  </si>
  <si>
    <t>2024-10-14</t>
  </si>
  <si>
    <t>Asmenų, kurie po dalyvavimo veiklose pagerino sveikatos raštingumo kompetenciją, dalis</t>
  </si>
  <si>
    <t>Socialinio būsto fondo plėtra nepalankias sąlygas turintiems asmenims*</t>
  </si>
  <si>
    <t xml:space="preserve">Monomineralinio kvarcinio smėlio telkinio rekultivavimas Anykščiuose	</t>
  </si>
  <si>
    <t>2026-07</t>
  </si>
  <si>
    <t>2025-05-30</t>
  </si>
  <si>
    <t>29-225-P</t>
  </si>
  <si>
    <t>Užterštos teritorijos Didžiasalyje, Didžiasalio sen., tvarkymas</t>
  </si>
  <si>
    <t xml:space="preserve">02-001-06-08-03 (RE)-(LT029-02-01-01) </t>
  </si>
  <si>
    <t>2025-09-09</t>
  </si>
  <si>
    <t xml:space="preserve">
10
(2029)
</t>
  </si>
  <si>
    <t>29-226-P</t>
  </si>
  <si>
    <t>UAB „Utenos komunalininkas”</t>
  </si>
  <si>
    <t>2026-04</t>
  </si>
  <si>
    <t>2024-12-09</t>
  </si>
  <si>
    <t xml:space="preserve">234 389,56
</t>
  </si>
  <si>
    <t>2025-03-10</t>
  </si>
  <si>
    <t>2025-06-09</t>
  </si>
  <si>
    <t>„Rekultivuota žemė, naudojama žaliesiems plotams, socialiniams būstams, ekonominei arba kitai paskirčiai“
(hektarai)</t>
  </si>
  <si>
    <t xml:space="preserve">R.B.2.2052 </t>
  </si>
  <si>
    <t xml:space="preserve">600 000,01
</t>
  </si>
  <si>
    <t>2025-09-08</t>
  </si>
  <si>
    <t>2025-08-14</t>
  </si>
  <si>
    <t>29-113-P</t>
  </si>
  <si>
    <t>Bevariklio transporto infrastruktūros plėtra Kupiškio gatvėje, Utenos mieste</t>
  </si>
  <si>
    <t>2025-11-28</t>
  </si>
  <si>
    <t>29-227-P</t>
  </si>
  <si>
    <t>Žaliosios infrastruktūros plėtra urbanizuotoje aplinkoje Anykščiuose (II etapas)</t>
  </si>
  <si>
    <t>29-114-P</t>
  </si>
  <si>
    <t>Dviračių ir pėsčiųjų takų infrastruktūros plėtra Visagine, III etapas</t>
  </si>
  <si>
    <t xml:space="preserve">180335,26
</t>
  </si>
  <si>
    <t xml:space="preserve">439921,49
</t>
  </si>
  <si>
    <t xml:space="preserve">77633,21
</t>
  </si>
  <si>
    <t xml:space="preserve">229411,77
</t>
  </si>
  <si>
    <t xml:space="preserve">85201,54
</t>
  </si>
  <si>
    <t>2026-01-28</t>
  </si>
  <si>
    <t>29-228-P</t>
  </si>
  <si>
    <t>Geriamojo vandens tiekimo infrastruktūros saugumo didinimas Anykščių r. sav.</t>
  </si>
  <si>
    <t>02-001-06-07-03-(RE)-29-(LT029-03-03-01)</t>
  </si>
  <si>
    <t>Didinti geriamojo vandens tiekimo infrastruktūros saugumą</t>
  </si>
  <si>
    <t>12.1 Skatinti saugią prieigą prie vandens, tvarios vandentvarkos, įskaitant integruotą vandentvarką, ir vandens išteklių atsparumą</t>
  </si>
  <si>
    <t>Įdiegtos vandenviečių, viešųjų geriamojo vandens tiekėjų, nuotekų tvarkytojų valdymo centrų apsaugos priemonės</t>
  </si>
  <si>
    <t xml:space="preserve">P.S.2.1045 </t>
  </si>
  <si>
    <t>UAB „Anykščių vandenys"</t>
  </si>
  <si>
    <t xml:space="preserve">
2026-08                               </t>
  </si>
  <si>
    <t xml:space="preserve">
2026-10                    </t>
  </si>
  <si>
    <t>Viešieji vandens tiekėjai ir nuotekų tvarkytojai, kurie investuoja į saugaus vandens tiekimo užtikrinimo priemones, siekdami padidinti įmonių veiklos atsparumą</t>
  </si>
  <si>
    <t xml:space="preserve">R.S.2.3055 </t>
  </si>
  <si>
    <t>29-229-P</t>
  </si>
  <si>
    <t>Didinti geriamojo vandens tiekimo infrastruktūros saugumą Ignalinos rajone</t>
  </si>
  <si>
    <t>UAB „Ignalinos butų ūkis"</t>
  </si>
  <si>
    <t xml:space="preserve">
2026-08                              </t>
  </si>
  <si>
    <t xml:space="preserve">
2026-10                   </t>
  </si>
  <si>
    <t>29-230-P</t>
  </si>
  <si>
    <t>Fizinių apsaugos priemonių diegimas UAB „Utenos vandenys“ objektuose</t>
  </si>
  <si>
    <t>UAB „Utenos vandenys"</t>
  </si>
  <si>
    <t xml:space="preserve">
2026-10</t>
  </si>
  <si>
    <t>29-231-P</t>
  </si>
  <si>
    <t>Visagino miesto vandens tiekimo infrastruktūros fizinės saugos priemonių diegimas</t>
  </si>
  <si>
    <t>02-001-06-07-03-(RE)-29-(LT029-03-03-01)7</t>
  </si>
  <si>
    <t>UAB „Visagino energija"</t>
  </si>
  <si>
    <t xml:space="preserve">
2027-02                          </t>
  </si>
  <si>
    <t xml:space="preserve">
2027-04                </t>
  </si>
  <si>
    <t>29-232-P</t>
  </si>
  <si>
    <t>Vandenviečių apsaugos stiprinimas Zarasų rajone</t>
  </si>
  <si>
    <t>UAB „Zarasų būstas"</t>
  </si>
  <si>
    <t xml:space="preserve">
2027-04               </t>
  </si>
  <si>
    <t xml:space="preserve">175 774,52
</t>
  </si>
  <si>
    <t xml:space="preserve">492 000,00
</t>
  </si>
  <si>
    <t>29-340-P</t>
  </si>
  <si>
    <t xml:space="preserve">Viešųjų paslaugų įvairovės  ir prieinamumo Utenos mieste pagerinimas (II etapas)  </t>
  </si>
  <si>
    <t>3.2. „Utenio“ stadiono infrastruktūros prieinamumo didinimas ir pritaikymas bendruomenės poreikiams</t>
  </si>
  <si>
    <t>„Rekultivuota žemė, naudojama žaliesiems plotams, socialiniams būstams, ekonominei arba kitai paskirčiai“</t>
  </si>
  <si>
    <t xml:space="preserve">„Integruoti teritorinio vystymo projektai“ </t>
  </si>
  <si>
    <t xml:space="preserve">P.B.2.0076 </t>
  </si>
  <si>
    <t xml:space="preserve">„Atviros erdvės, sukurtos arba atkurtos miestų teritorijose“ </t>
  </si>
  <si>
    <t xml:space="preserve">„Metinis konsoliduotų viešųjų paslaugų vartotojų skaičius“ </t>
  </si>
  <si>
    <t>2023 09</t>
  </si>
  <si>
    <t>2023 10</t>
  </si>
  <si>
    <t>2023 12</t>
  </si>
  <si>
    <t>2024 01</t>
  </si>
  <si>
    <t>2024 03</t>
  </si>
  <si>
    <t>2024 06</t>
  </si>
  <si>
    <t>2025 04</t>
  </si>
  <si>
    <t>2025 06</t>
  </si>
  <si>
    <t>2025 09</t>
  </si>
  <si>
    <t>Paslaugų, reikalingų institucinės globos pertvarkai įgyvendinti, infrastruktūros modernizavimas ir plėtra Utenos regione VII</t>
  </si>
  <si>
    <t>29-420-P</t>
  </si>
  <si>
    <t>Paslaugų, reikalingų institucinės globos pertvarkai įgyvendinti, infrastruktūros modernizavimas ir plėtra Utenos regione VIII</t>
  </si>
  <si>
    <t>Sumažinti pažeidžiamų visuomenės grupių gerovės teritorinius skirtumus
(II etapas)</t>
  </si>
  <si>
    <t>2026 03</t>
  </si>
  <si>
    <t>2026 05</t>
  </si>
  <si>
    <t>29-421-P</t>
  </si>
  <si>
    <t>Socialinio būsto fondo plėtra Utenos regione V</t>
  </si>
  <si>
    <t>Socialinio būsto fondo plėtra visiems jo laukiantiems asmenims (šeimoms) Ignalinos rajono savivaldybėje</t>
  </si>
  <si>
    <t>Konkretus 2021–2027 m. Europos Sąjungos investicijų programos uždavinys "17.1. Skatinti galimybes gauti prieinamą ir tvarų būstą"</t>
  </si>
  <si>
    <t>Naujo arba modernizuoto įperkamo, tvaraus socialinio būsto talpumas</t>
  </si>
  <si>
    <t>P.B.2.0965</t>
  </si>
  <si>
    <t>2026 08</t>
  </si>
  <si>
    <t>2026 09</t>
  </si>
  <si>
    <t xml:space="preserve">Naujų arba modernizuotų įperkamų, tvarių socialinių būstų naudotojų skaičius per metus </t>
  </si>
  <si>
    <t>R.B.2.2967</t>
  </si>
  <si>
    <t>29-422-P</t>
  </si>
  <si>
    <t>Socialinio būsto fondo plėtra Utenos regione VI</t>
  </si>
  <si>
    <t>Socialinio būsto plėtra Utenos mieste (II etapas)</t>
  </si>
  <si>
    <t>29-423-P</t>
  </si>
  <si>
    <t>Socialinio būsto fondo plėtra Utenos regione VII</t>
  </si>
  <si>
    <t>Bendrabučio tipo pastato, esančio Kosmoso g. 28 Visagine, patalpų pritaikymas socialinio būsto įrengimui-III etapas</t>
  </si>
  <si>
    <r>
      <rPr>
        <b/>
        <sz val="10"/>
        <color theme="1"/>
        <rFont val="Times New Roman"/>
        <family val="1"/>
      </rPr>
      <t xml:space="preserve">**Pastaba. </t>
    </r>
    <r>
      <rPr>
        <sz val="10"/>
        <color theme="1"/>
        <rFont val="Times New Roman"/>
        <family val="1"/>
        <charset val="186"/>
      </rPr>
      <t>Kvietimui Nr. 29-408-P pateiktas PĮP suvertintas mažesne apimtimi nei numatyta kvietime ir 2025-10-23 RPT sprendimu Nr. KS-11 patikslinus RPPl ir suplanavus naują priemonės poveiklę, suplanuotas naujas kvietimas Nr. 29-420-P likusiai projekto daliai.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</si>
</sst>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quot;_-;\-* #,##0.00\ &quot;€&quot;_-;_-* &quot;-&quot;??\ &quot;€&quot;_-;_-@_-"/>
    <numFmt numFmtId="164" formatCode="yyyy/mm"/>
    <numFmt numFmtId="165" formatCode="#,##0.0"/>
    <numFmt numFmtId="166" formatCode="0.00000"/>
    <numFmt numFmtId="167" formatCode="yyyy\-mm\-dd;@"/>
    <numFmt numFmtId="168" formatCode="#,##0.00;[Red]#,##0.00"/>
    <numFmt numFmtId="169" formatCode="yyyy\-mm"/>
    <numFmt numFmtId="170" formatCode="yyyy\-mm\-dd"/>
  </numFmts>
  <fonts count="53" x14ac:knownFonts="1">
    <font>
      <sz val="11"/>
      <color theme="1"/>
      <name val="Calibri"/>
      <family val="2"/>
      <charset val="186"/>
      <scheme val="minor"/>
    </font>
    <font>
      <i/>
      <sz val="9"/>
      <color theme="1"/>
      <name val="Times New Roman"/>
      <family val="1"/>
      <charset val="186"/>
    </font>
    <font>
      <i/>
      <sz val="10"/>
      <color theme="1"/>
      <name val="Times New Roman"/>
      <family val="1"/>
      <charset val="186"/>
    </font>
    <font>
      <b/>
      <i/>
      <sz val="9"/>
      <color theme="1"/>
      <name val="Times New Roman"/>
      <family val="1"/>
      <charset val="186"/>
    </font>
    <font>
      <sz val="10"/>
      <color theme="1"/>
      <name val="Times New Roman"/>
      <family val="1"/>
      <charset val="186"/>
    </font>
    <font>
      <b/>
      <sz val="10"/>
      <color theme="1"/>
      <name val="Times New Roman"/>
      <family val="1"/>
      <charset val="186"/>
    </font>
    <font>
      <b/>
      <i/>
      <sz val="9"/>
      <name val="Times New Roman"/>
      <family val="1"/>
      <charset val="186"/>
    </font>
    <font>
      <b/>
      <sz val="10"/>
      <name val="Times New Roman"/>
      <family val="1"/>
      <charset val="186"/>
    </font>
    <font>
      <sz val="10"/>
      <name val="Times New Roman"/>
      <family val="1"/>
      <charset val="186"/>
    </font>
    <font>
      <i/>
      <sz val="9"/>
      <name val="Times New Roman"/>
      <family val="1"/>
      <charset val="186"/>
    </font>
    <font>
      <i/>
      <sz val="9"/>
      <color rgb="FFFF0000"/>
      <name val="Times New Roman"/>
      <family val="1"/>
      <charset val="186"/>
    </font>
    <font>
      <i/>
      <sz val="10"/>
      <name val="Times New Roman"/>
      <family val="1"/>
      <charset val="186"/>
    </font>
    <font>
      <sz val="9"/>
      <color theme="1"/>
      <name val="Times New Roman"/>
      <family val="1"/>
      <charset val="186"/>
    </font>
    <font>
      <sz val="11"/>
      <color theme="1"/>
      <name val="Calibri"/>
      <family val="2"/>
      <charset val="186"/>
      <scheme val="minor"/>
    </font>
    <font>
      <sz val="11"/>
      <color rgb="FF006100"/>
      <name val="Calibri"/>
      <family val="2"/>
      <charset val="186"/>
      <scheme val="minor"/>
    </font>
    <font>
      <sz val="11"/>
      <color rgb="FFFF0000"/>
      <name val="Calibri"/>
      <family val="2"/>
      <charset val="186"/>
      <scheme val="minor"/>
    </font>
    <font>
      <b/>
      <sz val="11"/>
      <color theme="1"/>
      <name val="Calibri"/>
      <family val="2"/>
      <charset val="186"/>
      <scheme val="minor"/>
    </font>
    <font>
      <b/>
      <sz val="12"/>
      <color theme="1"/>
      <name val="Calibri"/>
      <family val="2"/>
      <charset val="186"/>
      <scheme val="minor"/>
    </font>
    <font>
      <b/>
      <sz val="11"/>
      <name val="Calibri"/>
      <family val="2"/>
      <charset val="186"/>
      <scheme val="minor"/>
    </font>
    <font>
      <sz val="11"/>
      <name val="Calibri"/>
      <family val="2"/>
      <charset val="186"/>
      <scheme val="minor"/>
    </font>
    <font>
      <sz val="11"/>
      <name val="Calibri"/>
      <family val="2"/>
      <charset val="186"/>
    </font>
    <font>
      <sz val="11"/>
      <name val="Calibri"/>
      <family val="2"/>
      <scheme val="minor"/>
    </font>
    <font>
      <sz val="11"/>
      <name val="Calibri"/>
      <family val="2"/>
    </font>
    <font>
      <sz val="11"/>
      <name val="Arial"/>
      <family val="2"/>
      <charset val="186"/>
    </font>
    <font>
      <sz val="11"/>
      <color rgb="FFFF0000"/>
      <name val="Calibri"/>
      <family val="2"/>
      <scheme val="minor"/>
    </font>
    <font>
      <sz val="11"/>
      <color theme="0" tint="-0.249977111117893"/>
      <name val="Calibri"/>
      <family val="2"/>
      <scheme val="minor"/>
    </font>
    <font>
      <sz val="11"/>
      <color theme="0" tint="-0.249977111117893"/>
      <name val="Calibri"/>
      <family val="2"/>
    </font>
    <font>
      <sz val="11"/>
      <color theme="0" tint="-4.9989318521683403E-2"/>
      <name val="Calibri"/>
      <family val="2"/>
      <scheme val="minor"/>
    </font>
    <font>
      <sz val="9"/>
      <name val="Times New Roman"/>
      <family val="1"/>
      <charset val="186"/>
    </font>
    <font>
      <sz val="9"/>
      <color theme="1"/>
      <name val="Times New Roman"/>
      <family val="1"/>
    </font>
    <font>
      <sz val="9"/>
      <name val="Times New Roman"/>
      <family val="1"/>
    </font>
    <font>
      <sz val="10"/>
      <color rgb="FFFF0000"/>
      <name val="Times New Roman"/>
      <family val="1"/>
      <charset val="186"/>
    </font>
    <font>
      <sz val="10"/>
      <color theme="1"/>
      <name val="Calibri"/>
      <family val="2"/>
      <charset val="186"/>
      <scheme val="minor"/>
    </font>
    <font>
      <i/>
      <sz val="9"/>
      <color theme="1"/>
      <name val="Times New Roman"/>
      <family val="1"/>
    </font>
    <font>
      <i/>
      <sz val="9"/>
      <name val="Times New Roman"/>
      <family val="1"/>
    </font>
    <font>
      <i/>
      <u/>
      <sz val="9"/>
      <name val="Times New Roman"/>
      <family val="1"/>
    </font>
    <font>
      <sz val="11"/>
      <color theme="1"/>
      <name val="Times New Roman"/>
      <family val="1"/>
    </font>
    <font>
      <sz val="11"/>
      <name val="Times New Roman"/>
      <family val="1"/>
    </font>
    <font>
      <i/>
      <sz val="10"/>
      <color theme="0" tint="-0.499984740745262"/>
      <name val="Times New Roman"/>
      <family val="1"/>
      <charset val="186"/>
    </font>
    <font>
      <b/>
      <sz val="11"/>
      <name val="Calibri"/>
      <family val="2"/>
      <scheme val="minor"/>
    </font>
    <font>
      <i/>
      <sz val="10"/>
      <name val="Times New Roman"/>
      <family val="1"/>
    </font>
    <font>
      <b/>
      <sz val="10"/>
      <color theme="1"/>
      <name val="Times New Roman"/>
      <family val="1"/>
    </font>
    <font>
      <sz val="10"/>
      <name val="Times New Roman"/>
      <family val="1"/>
    </font>
    <font>
      <i/>
      <sz val="10"/>
      <color theme="1"/>
      <name val="Times New Roman"/>
      <family val="1"/>
    </font>
    <font>
      <sz val="10"/>
      <color rgb="FF000000"/>
      <name val="Times New Roman"/>
      <family val="1"/>
      <charset val="186"/>
    </font>
    <font>
      <b/>
      <sz val="10"/>
      <color rgb="FF000000"/>
      <name val="Times New Roman"/>
      <family val="1"/>
      <charset val="186"/>
    </font>
    <font>
      <i/>
      <sz val="10"/>
      <color rgb="FF000000"/>
      <name val="Times New Roman"/>
      <family val="1"/>
      <charset val="186"/>
    </font>
    <font>
      <i/>
      <sz val="9"/>
      <color rgb="FF000000"/>
      <name val="Times New Roman"/>
      <family val="1"/>
      <charset val="186"/>
    </font>
    <font>
      <b/>
      <i/>
      <sz val="9"/>
      <color rgb="FF000000"/>
      <name val="Times New Roman"/>
      <family val="1"/>
      <charset val="186"/>
    </font>
    <font>
      <sz val="8"/>
      <color rgb="FF000000"/>
      <name val="Times New Roman"/>
      <family val="1"/>
      <charset val="186"/>
    </font>
    <font>
      <sz val="11"/>
      <color rgb="FFFF0000"/>
      <name val="Aptos Narrow"/>
      <family val="2"/>
    </font>
    <font>
      <sz val="8"/>
      <name val="Times New Roman"/>
      <family val="1"/>
      <charset val="186"/>
    </font>
    <font>
      <sz val="10"/>
      <color theme="1"/>
      <name val="Times New Roman"/>
      <family val="1"/>
    </font>
  </fonts>
  <fills count="7">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FFCC"/>
      </patternFill>
    </fill>
    <fill>
      <patternFill patternType="solid">
        <fgColor theme="4" tint="0.39997558519241921"/>
        <bgColor indexed="64"/>
      </patternFill>
    </fill>
    <fill>
      <patternFill patternType="solid">
        <fgColor theme="6" tint="0.79998168889431442"/>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rgb="FFB2B2B2"/>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rgb="FFB2B2B2"/>
      </bottom>
      <diagonal/>
    </border>
    <border>
      <left/>
      <right style="thin">
        <color rgb="FFB2B2B2"/>
      </right>
      <top/>
      <bottom style="thin">
        <color rgb="FFB2B2B2"/>
      </bottom>
      <diagonal/>
    </border>
    <border>
      <left/>
      <right style="thin">
        <color rgb="FFB2B2B2"/>
      </right>
      <top style="thin">
        <color rgb="FFB2B2B2"/>
      </top>
      <bottom style="thin">
        <color rgb="FFB2B2B2"/>
      </bottom>
      <diagonal/>
    </border>
    <border>
      <left style="thin">
        <color rgb="FFB2B2B2"/>
      </left>
      <right style="thin">
        <color rgb="FFB2B2B2"/>
      </right>
      <top/>
      <bottom style="thin">
        <color rgb="FFB2B2B2"/>
      </bottom>
      <diagonal/>
    </border>
    <border>
      <left style="thin">
        <color indexed="64"/>
      </left>
      <right style="thin">
        <color indexed="64"/>
      </right>
      <top/>
      <bottom style="thin">
        <color rgb="FFB2B2B2"/>
      </bottom>
      <diagonal/>
    </border>
    <border>
      <left style="thin">
        <color indexed="64"/>
      </left>
      <right style="thin">
        <color indexed="64"/>
      </right>
      <top style="thin">
        <color rgb="FFB2B2B2"/>
      </top>
      <bottom style="thin">
        <color rgb="FFB2B2B2"/>
      </bottom>
      <diagonal/>
    </border>
    <border>
      <left style="thin">
        <color indexed="64"/>
      </left>
      <right style="thin">
        <color indexed="64"/>
      </right>
      <top style="thin">
        <color rgb="FFB2B2B2"/>
      </top>
      <bottom style="thin">
        <color indexed="64"/>
      </bottom>
      <diagonal/>
    </border>
    <border>
      <left/>
      <right style="thin">
        <color rgb="FFB2B2B2"/>
      </right>
      <top style="thin">
        <color rgb="FFB2B2B2"/>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4">
    <xf numFmtId="0" fontId="0" fillId="0" borderId="0"/>
    <xf numFmtId="44" fontId="13" fillId="0" borderId="0" applyFont="0" applyFill="0" applyBorder="0" applyAlignment="0" applyProtection="0"/>
    <xf numFmtId="0" fontId="14" fillId="3" borderId="0" applyNumberFormat="0" applyBorder="0" applyAlignment="0" applyProtection="0"/>
    <xf numFmtId="0" fontId="13" fillId="4" borderId="7" applyNumberFormat="0" applyFont="0" applyAlignment="0" applyProtection="0"/>
  </cellStyleXfs>
  <cellXfs count="647">
    <xf numFmtId="0" fontId="0" fillId="0" borderId="0" xfId="0"/>
    <xf numFmtId="0" fontId="4" fillId="0" borderId="0" xfId="0" applyFont="1"/>
    <xf numFmtId="0" fontId="2" fillId="0" borderId="1" xfId="0" applyFont="1" applyBorder="1" applyAlignment="1">
      <alignment horizontal="center"/>
    </xf>
    <xf numFmtId="0" fontId="5" fillId="0" borderId="1" xfId="0" applyFont="1" applyBorder="1" applyAlignment="1">
      <alignment horizontal="center" vertical="center" wrapText="1"/>
    </xf>
    <xf numFmtId="0" fontId="1" fillId="0" borderId="1" xfId="0" applyFont="1" applyBorder="1" applyAlignment="1">
      <alignment horizontal="center" vertical="top" wrapText="1"/>
    </xf>
    <xf numFmtId="0" fontId="6" fillId="0" borderId="1" xfId="0" applyFont="1" applyBorder="1" applyAlignment="1">
      <alignment horizontal="center" vertical="top" wrapText="1"/>
    </xf>
    <xf numFmtId="0" fontId="3" fillId="0" borderId="1" xfId="0" applyFont="1" applyBorder="1" applyAlignment="1">
      <alignment horizontal="center" vertical="top" wrapText="1"/>
    </xf>
    <xf numFmtId="0" fontId="6" fillId="2" borderId="1" xfId="0" applyFont="1" applyFill="1" applyBorder="1" applyAlignment="1">
      <alignment horizontal="center" vertical="top" wrapText="1"/>
    </xf>
    <xf numFmtId="0" fontId="7" fillId="0" borderId="0" xfId="0" applyFont="1"/>
    <xf numFmtId="0" fontId="8" fillId="0" borderId="0" xfId="0" applyFont="1"/>
    <xf numFmtId="0" fontId="9" fillId="0" borderId="1" xfId="0" applyFont="1" applyBorder="1" applyAlignment="1">
      <alignment horizontal="center" vertical="top" wrapText="1"/>
    </xf>
    <xf numFmtId="0" fontId="7" fillId="0" borderId="1" xfId="0" applyFont="1" applyBorder="1" applyAlignment="1">
      <alignment horizontal="center" vertical="center" wrapText="1"/>
    </xf>
    <xf numFmtId="0" fontId="11" fillId="0" borderId="1" xfId="0" applyFont="1" applyBorder="1" applyAlignment="1">
      <alignment horizontal="center"/>
    </xf>
    <xf numFmtId="0" fontId="9" fillId="2" borderId="1" xfId="0" applyFont="1" applyFill="1" applyBorder="1" applyAlignment="1">
      <alignment horizontal="center" vertical="top" wrapText="1"/>
    </xf>
    <xf numFmtId="0" fontId="8" fillId="2" borderId="0" xfId="0" applyFont="1" applyFill="1"/>
    <xf numFmtId="0" fontId="0" fillId="0" borderId="0" xfId="0" applyAlignment="1">
      <alignment vertical="center"/>
    </xf>
    <xf numFmtId="0" fontId="16" fillId="5" borderId="1" xfId="0" applyFont="1" applyFill="1" applyBorder="1" applyAlignment="1">
      <alignment horizontal="center" vertical="center" wrapText="1"/>
    </xf>
    <xf numFmtId="0" fontId="16" fillId="5" borderId="1" xfId="0" applyFont="1" applyFill="1" applyBorder="1" applyAlignment="1">
      <alignment horizontal="center" vertical="center"/>
    </xf>
    <xf numFmtId="0" fontId="7" fillId="5" borderId="1" xfId="0" applyFont="1" applyFill="1" applyBorder="1" applyAlignment="1">
      <alignment horizontal="center" vertical="center" wrapText="1"/>
    </xf>
    <xf numFmtId="0" fontId="16" fillId="5" borderId="1" xfId="0" applyFont="1" applyFill="1" applyBorder="1" applyAlignment="1">
      <alignment horizontal="center"/>
    </xf>
    <xf numFmtId="0" fontId="13" fillId="0" borderId="1" xfId="0" applyFont="1" applyBorder="1" applyAlignment="1">
      <alignment horizontal="left" vertical="top" wrapText="1"/>
    </xf>
    <xf numFmtId="0" fontId="19" fillId="0" borderId="1" xfId="0" applyFont="1" applyBorder="1" applyAlignment="1">
      <alignment horizontal="left" vertical="top" wrapText="1"/>
    </xf>
    <xf numFmtId="0" fontId="19" fillId="0" borderId="1" xfId="2" applyFont="1" applyFill="1" applyBorder="1" applyAlignment="1">
      <alignment horizontal="left" vertical="top" wrapText="1"/>
    </xf>
    <xf numFmtId="0" fontId="21" fillId="0" borderId="1" xfId="2" applyFont="1" applyFill="1" applyBorder="1" applyAlignment="1">
      <alignment horizontal="left" vertical="top" wrapText="1"/>
    </xf>
    <xf numFmtId="0" fontId="21" fillId="0" borderId="1" xfId="0" applyFont="1" applyBorder="1" applyAlignment="1">
      <alignment horizontal="left" vertical="top" wrapText="1"/>
    </xf>
    <xf numFmtId="0" fontId="5" fillId="0" borderId="2" xfId="0" applyFont="1" applyBorder="1" applyAlignment="1">
      <alignment horizontal="center" vertical="center" wrapText="1"/>
    </xf>
    <xf numFmtId="0" fontId="7"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 xfId="0" applyFont="1" applyBorder="1" applyAlignment="1">
      <alignment horizontal="center" vertical="center" wrapText="1"/>
    </xf>
    <xf numFmtId="0" fontId="2" fillId="0" borderId="27" xfId="0" applyFont="1" applyBorder="1" applyAlignment="1">
      <alignment horizontal="center"/>
    </xf>
    <xf numFmtId="0" fontId="2" fillId="0" borderId="28" xfId="0" applyFont="1" applyBorder="1" applyAlignment="1">
      <alignment horizontal="center"/>
    </xf>
    <xf numFmtId="0" fontId="11" fillId="0" borderId="28" xfId="0" applyFont="1" applyBorder="1" applyAlignment="1">
      <alignment horizontal="center"/>
    </xf>
    <xf numFmtId="0" fontId="2" fillId="0" borderId="29" xfId="0" applyFont="1" applyBorder="1" applyAlignment="1">
      <alignment horizontal="center"/>
    </xf>
    <xf numFmtId="0" fontId="4" fillId="0" borderId="15"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4" xfId="0" applyFont="1" applyBorder="1" applyAlignment="1">
      <alignment horizontal="center" vertical="center" wrapText="1"/>
    </xf>
    <xf numFmtId="0" fontId="19" fillId="0" borderId="2" xfId="0" applyFont="1" applyBorder="1" applyAlignment="1">
      <alignment vertical="top" wrapText="1"/>
    </xf>
    <xf numFmtId="0" fontId="13" fillId="0" borderId="2" xfId="0" applyFont="1" applyBorder="1" applyAlignment="1">
      <alignment vertical="top" wrapText="1"/>
    </xf>
    <xf numFmtId="0" fontId="13" fillId="0" borderId="11" xfId="0" applyFont="1" applyBorder="1" applyAlignment="1">
      <alignment vertical="top" wrapText="1"/>
    </xf>
    <xf numFmtId="2" fontId="13" fillId="0" borderId="2" xfId="0" applyNumberFormat="1" applyFont="1" applyBorder="1" applyAlignment="1">
      <alignment vertical="top" wrapText="1"/>
    </xf>
    <xf numFmtId="2" fontId="13" fillId="0" borderId="11" xfId="0" applyNumberFormat="1" applyFont="1" applyBorder="1" applyAlignment="1">
      <alignment vertical="top" wrapText="1"/>
    </xf>
    <xf numFmtId="49" fontId="0" fillId="0" borderId="2" xfId="0" applyNumberFormat="1" applyBorder="1" applyAlignment="1">
      <alignment vertical="top" wrapText="1"/>
    </xf>
    <xf numFmtId="49" fontId="13" fillId="0" borderId="11" xfId="0" applyNumberFormat="1" applyFont="1" applyBorder="1" applyAlignment="1">
      <alignment vertical="top" wrapText="1"/>
    </xf>
    <xf numFmtId="14" fontId="13" fillId="0" borderId="2" xfId="0" applyNumberFormat="1" applyFont="1" applyBorder="1" applyAlignment="1">
      <alignment vertical="top" wrapText="1"/>
    </xf>
    <xf numFmtId="0" fontId="13" fillId="0" borderId="0" xfId="0" applyFont="1" applyAlignment="1">
      <alignment horizontal="left" vertical="top" wrapText="1"/>
    </xf>
    <xf numFmtId="0" fontId="25" fillId="0" borderId="11" xfId="0" applyFont="1" applyBorder="1" applyAlignment="1">
      <alignment vertical="top" wrapText="1"/>
    </xf>
    <xf numFmtId="0" fontId="19" fillId="0" borderId="11" xfId="0" applyFont="1" applyBorder="1" applyAlignment="1">
      <alignment vertical="top" wrapText="1"/>
    </xf>
    <xf numFmtId="0" fontId="13" fillId="0" borderId="3" xfId="0" applyFont="1" applyBorder="1" applyAlignment="1">
      <alignment vertical="top" wrapText="1"/>
    </xf>
    <xf numFmtId="0" fontId="19" fillId="0" borderId="3" xfId="0" applyFont="1" applyBorder="1" applyAlignment="1">
      <alignment vertical="top" wrapText="1"/>
    </xf>
    <xf numFmtId="2" fontId="13" fillId="0" borderId="3" xfId="0" applyNumberFormat="1" applyFont="1" applyBorder="1" applyAlignment="1">
      <alignment vertical="top" wrapText="1"/>
    </xf>
    <xf numFmtId="2" fontId="13" fillId="0" borderId="3" xfId="1" applyNumberFormat="1" applyFont="1" applyFill="1" applyBorder="1" applyAlignment="1">
      <alignment vertical="top" wrapText="1"/>
    </xf>
    <xf numFmtId="49" fontId="13" fillId="0" borderId="3" xfId="0" applyNumberFormat="1" applyFont="1" applyBorder="1" applyAlignment="1">
      <alignment vertical="top" wrapText="1"/>
    </xf>
    <xf numFmtId="2" fontId="19" fillId="0" borderId="2" xfId="0" applyNumberFormat="1" applyFont="1" applyBorder="1" applyAlignment="1">
      <alignment vertical="top" wrapText="1"/>
    </xf>
    <xf numFmtId="49" fontId="19" fillId="0" borderId="2" xfId="0" applyNumberFormat="1" applyFont="1" applyBorder="1" applyAlignment="1">
      <alignment vertical="top" wrapText="1"/>
    </xf>
    <xf numFmtId="0" fontId="15" fillId="0" borderId="0" xfId="0" applyFont="1" applyAlignment="1">
      <alignment horizontal="left" vertical="top" wrapText="1"/>
    </xf>
    <xf numFmtId="2" fontId="19" fillId="0" borderId="11" xfId="0" applyNumberFormat="1" applyFont="1" applyBorder="1" applyAlignment="1">
      <alignment vertical="top" wrapText="1"/>
    </xf>
    <xf numFmtId="49" fontId="19" fillId="0" borderId="11" xfId="0" applyNumberFormat="1" applyFont="1" applyBorder="1" applyAlignment="1">
      <alignment vertical="top" wrapText="1"/>
    </xf>
    <xf numFmtId="0" fontId="15" fillId="0" borderId="11" xfId="0" applyFont="1" applyBorder="1" applyAlignment="1">
      <alignment vertical="top" wrapText="1"/>
    </xf>
    <xf numFmtId="2" fontId="19" fillId="0" borderId="3" xfId="0" applyNumberFormat="1" applyFont="1" applyBorder="1" applyAlignment="1">
      <alignment vertical="top" wrapText="1"/>
    </xf>
    <xf numFmtId="49" fontId="19" fillId="0" borderId="3" xfId="0" applyNumberFormat="1" applyFont="1" applyBorder="1" applyAlignment="1">
      <alignment vertical="top" wrapText="1"/>
    </xf>
    <xf numFmtId="0" fontId="15" fillId="0" borderId="3" xfId="0" applyFont="1" applyBorder="1" applyAlignment="1">
      <alignment vertical="top" wrapText="1"/>
    </xf>
    <xf numFmtId="49" fontId="13" fillId="0" borderId="2" xfId="0" applyNumberFormat="1" applyFont="1" applyBorder="1" applyAlignment="1">
      <alignment vertical="top" wrapText="1"/>
    </xf>
    <xf numFmtId="0" fontId="19" fillId="0" borderId="2" xfId="2" applyFont="1" applyFill="1" applyBorder="1" applyAlignment="1">
      <alignment vertical="top" wrapText="1"/>
    </xf>
    <xf numFmtId="0" fontId="19" fillId="0" borderId="6" xfId="2" applyFont="1" applyFill="1" applyBorder="1" applyAlignment="1">
      <alignment vertical="top" wrapText="1"/>
    </xf>
    <xf numFmtId="0" fontId="19" fillId="0" borderId="4" xfId="2" applyFont="1" applyFill="1" applyBorder="1" applyAlignment="1">
      <alignment vertical="top" wrapText="1"/>
    </xf>
    <xf numFmtId="0" fontId="19" fillId="0" borderId="1" xfId="2" applyFont="1" applyFill="1" applyBorder="1" applyAlignment="1">
      <alignment horizontal="left" vertical="top"/>
    </xf>
    <xf numFmtId="0" fontId="19" fillId="0" borderId="5" xfId="2" applyFont="1" applyFill="1" applyBorder="1" applyAlignment="1">
      <alignment vertical="top"/>
    </xf>
    <xf numFmtId="2" fontId="19" fillId="0" borderId="5" xfId="2" applyNumberFormat="1" applyFont="1" applyFill="1" applyBorder="1" applyAlignment="1">
      <alignment vertical="top"/>
    </xf>
    <xf numFmtId="2" fontId="19" fillId="0" borderId="2" xfId="2" applyNumberFormat="1" applyFont="1" applyFill="1" applyBorder="1" applyAlignment="1">
      <alignment vertical="top"/>
    </xf>
    <xf numFmtId="2" fontId="19" fillId="0" borderId="2" xfId="2" applyNumberFormat="1" applyFont="1" applyFill="1" applyBorder="1" applyAlignment="1">
      <alignment vertical="top" wrapText="1"/>
    </xf>
    <xf numFmtId="164" fontId="19" fillId="0" borderId="2" xfId="2" applyNumberFormat="1" applyFont="1" applyFill="1" applyBorder="1" applyAlignment="1">
      <alignment horizontal="center" vertical="top"/>
    </xf>
    <xf numFmtId="164" fontId="19" fillId="0" borderId="32" xfId="2" quotePrefix="1" applyNumberFormat="1" applyFont="1" applyFill="1" applyBorder="1" applyAlignment="1">
      <alignment horizontal="center" vertical="top"/>
    </xf>
    <xf numFmtId="14" fontId="19" fillId="0" borderId="4" xfId="2" applyNumberFormat="1" applyFont="1" applyFill="1" applyBorder="1" applyAlignment="1">
      <alignment vertical="top" wrapText="1"/>
    </xf>
    <xf numFmtId="0" fontId="19" fillId="0" borderId="0" xfId="2" applyFont="1" applyFill="1" applyAlignment="1">
      <alignment horizontal="left" vertical="top" wrapText="1"/>
    </xf>
    <xf numFmtId="0" fontId="21" fillId="0" borderId="0" xfId="0" applyFont="1" applyAlignment="1">
      <alignment vertical="top" wrapText="1"/>
    </xf>
    <xf numFmtId="0" fontId="27" fillId="0" borderId="11" xfId="3" applyFont="1" applyFill="1" applyBorder="1" applyAlignment="1">
      <alignment vertical="top" wrapText="1"/>
    </xf>
    <xf numFmtId="0" fontId="21" fillId="0" borderId="12" xfId="0" applyFont="1" applyBorder="1" applyAlignment="1">
      <alignment vertical="top" wrapText="1"/>
    </xf>
    <xf numFmtId="0" fontId="19" fillId="0" borderId="11" xfId="2" applyFont="1" applyFill="1" applyBorder="1" applyAlignment="1">
      <alignment vertical="top" wrapText="1"/>
    </xf>
    <xf numFmtId="0" fontId="21" fillId="0" borderId="11" xfId="0" applyFont="1" applyBorder="1" applyAlignment="1">
      <alignment vertical="top" wrapText="1"/>
    </xf>
    <xf numFmtId="0" fontId="19" fillId="0" borderId="1" xfId="3" applyFont="1" applyFill="1" applyBorder="1" applyAlignment="1">
      <alignment horizontal="left" vertical="top"/>
    </xf>
    <xf numFmtId="0" fontId="19" fillId="0" borderId="33" xfId="2" applyFont="1" applyFill="1" applyBorder="1" applyAlignment="1">
      <alignment vertical="top"/>
    </xf>
    <xf numFmtId="0" fontId="19" fillId="0" borderId="12" xfId="2" applyFont="1" applyFill="1" applyBorder="1" applyAlignment="1">
      <alignment vertical="top" wrapText="1"/>
    </xf>
    <xf numFmtId="2" fontId="19" fillId="0" borderId="33" xfId="2" applyNumberFormat="1" applyFont="1" applyFill="1" applyBorder="1" applyAlignment="1">
      <alignment vertical="top"/>
    </xf>
    <xf numFmtId="2" fontId="19" fillId="0" borderId="11" xfId="2" applyNumberFormat="1" applyFont="1" applyFill="1" applyBorder="1" applyAlignment="1">
      <alignment vertical="top"/>
    </xf>
    <xf numFmtId="164" fontId="19" fillId="0" borderId="11" xfId="3" applyNumberFormat="1" applyFont="1" applyFill="1" applyBorder="1" applyAlignment="1">
      <alignment vertical="top"/>
    </xf>
    <xf numFmtId="2" fontId="21" fillId="0" borderId="0" xfId="0" applyNumberFormat="1" applyFont="1" applyAlignment="1">
      <alignment horizontal="left" vertical="top" wrapText="1"/>
    </xf>
    <xf numFmtId="0" fontId="21" fillId="0" borderId="0" xfId="0" applyFont="1" applyAlignment="1">
      <alignment horizontal="left" vertical="top" wrapText="1"/>
    </xf>
    <xf numFmtId="0" fontId="19" fillId="0" borderId="3" xfId="2" applyFont="1" applyFill="1" applyBorder="1" applyAlignment="1">
      <alignment vertical="top" wrapText="1"/>
    </xf>
    <xf numFmtId="0" fontId="21" fillId="0" borderId="3" xfId="0" applyFont="1" applyBorder="1" applyAlignment="1">
      <alignment vertical="top" wrapText="1"/>
    </xf>
    <xf numFmtId="0" fontId="19" fillId="0" borderId="34" xfId="2" applyFont="1" applyFill="1" applyBorder="1" applyAlignment="1">
      <alignment vertical="top"/>
    </xf>
    <xf numFmtId="0" fontId="21" fillId="0" borderId="33" xfId="0" applyFont="1" applyBorder="1" applyAlignment="1">
      <alignment vertical="top" wrapText="1"/>
    </xf>
    <xf numFmtId="2" fontId="19" fillId="0" borderId="3" xfId="2" applyNumberFormat="1" applyFont="1" applyFill="1" applyBorder="1" applyAlignment="1">
      <alignment vertical="top"/>
    </xf>
    <xf numFmtId="2" fontId="19" fillId="0" borderId="34" xfId="2" applyNumberFormat="1" applyFont="1" applyFill="1" applyBorder="1" applyAlignment="1">
      <alignment vertical="top"/>
    </xf>
    <xf numFmtId="0" fontId="21" fillId="0" borderId="11" xfId="0" applyFont="1" applyBorder="1" applyAlignment="1">
      <alignment horizontal="left" vertical="top" wrapText="1"/>
    </xf>
    <xf numFmtId="0" fontId="19" fillId="0" borderId="2" xfId="2" applyFont="1" applyFill="1" applyBorder="1" applyAlignment="1">
      <alignment vertical="top"/>
    </xf>
    <xf numFmtId="2" fontId="19" fillId="0" borderId="11" xfId="2" applyNumberFormat="1" applyFont="1" applyFill="1" applyBorder="1" applyAlignment="1">
      <alignment horizontal="center" vertical="top"/>
    </xf>
    <xf numFmtId="0" fontId="19" fillId="0" borderId="11" xfId="2" applyFont="1" applyFill="1" applyBorder="1" applyAlignment="1">
      <alignment vertical="top"/>
    </xf>
    <xf numFmtId="0" fontId="25" fillId="0" borderId="3" xfId="0" applyFont="1" applyBorder="1" applyAlignment="1">
      <alignment vertical="top" wrapText="1"/>
    </xf>
    <xf numFmtId="0" fontId="21" fillId="0" borderId="35" xfId="0" applyFont="1" applyBorder="1" applyAlignment="1">
      <alignment vertical="top" wrapText="1"/>
    </xf>
    <xf numFmtId="0" fontId="27" fillId="0" borderId="3" xfId="3" applyFont="1" applyFill="1" applyBorder="1" applyAlignment="1">
      <alignment vertical="top" wrapText="1"/>
    </xf>
    <xf numFmtId="0" fontId="21" fillId="0" borderId="13" xfId="0" applyFont="1" applyBorder="1" applyAlignment="1">
      <alignment vertical="top" wrapText="1"/>
    </xf>
    <xf numFmtId="164" fontId="19" fillId="0" borderId="3" xfId="3" applyNumberFormat="1" applyFont="1" applyFill="1" applyBorder="1" applyAlignment="1">
      <alignment vertical="top"/>
    </xf>
    <xf numFmtId="0" fontId="21" fillId="0" borderId="2" xfId="0" applyFont="1" applyBorder="1" applyAlignment="1">
      <alignment vertical="top" wrapText="1"/>
    </xf>
    <xf numFmtId="0" fontId="21" fillId="0" borderId="11" xfId="3" applyFont="1" applyFill="1" applyBorder="1" applyAlignment="1">
      <alignment vertical="top" wrapText="1"/>
    </xf>
    <xf numFmtId="0" fontId="19" fillId="0" borderId="8" xfId="2" applyFont="1" applyFill="1" applyBorder="1" applyAlignment="1">
      <alignment horizontal="left" vertical="top"/>
    </xf>
    <xf numFmtId="4" fontId="19" fillId="0" borderId="2" xfId="2" applyNumberFormat="1" applyFont="1" applyFill="1" applyBorder="1" applyAlignment="1">
      <alignment vertical="top" wrapText="1"/>
    </xf>
    <xf numFmtId="4" fontId="19" fillId="0" borderId="2" xfId="2" applyNumberFormat="1" applyFont="1" applyFill="1" applyBorder="1" applyAlignment="1">
      <alignment vertical="top"/>
    </xf>
    <xf numFmtId="4" fontId="19" fillId="0" borderId="2" xfId="3" applyNumberFormat="1" applyFont="1" applyFill="1" applyBorder="1" applyAlignment="1">
      <alignment vertical="top"/>
    </xf>
    <xf numFmtId="4" fontId="19" fillId="0" borderId="2" xfId="0" applyNumberFormat="1" applyFont="1" applyBorder="1" applyAlignment="1">
      <alignment vertical="top" wrapText="1"/>
    </xf>
    <xf numFmtId="0" fontId="25" fillId="0" borderId="11" xfId="3" applyFont="1" applyFill="1" applyBorder="1" applyAlignment="1">
      <alignment vertical="top" wrapText="1"/>
    </xf>
    <xf numFmtId="4" fontId="19" fillId="0" borderId="11" xfId="2" applyNumberFormat="1" applyFont="1" applyFill="1" applyBorder="1" applyAlignment="1">
      <alignment vertical="top" wrapText="1"/>
    </xf>
    <xf numFmtId="4" fontId="19" fillId="0" borderId="11" xfId="2" applyNumberFormat="1" applyFont="1" applyFill="1" applyBorder="1" applyAlignment="1">
      <alignment vertical="top"/>
    </xf>
    <xf numFmtId="4" fontId="19" fillId="0" borderId="11" xfId="3" applyNumberFormat="1" applyFont="1" applyFill="1" applyBorder="1" applyAlignment="1">
      <alignment vertical="top"/>
    </xf>
    <xf numFmtId="4" fontId="19" fillId="0" borderId="11" xfId="0" applyNumberFormat="1" applyFont="1" applyBorder="1" applyAlignment="1">
      <alignment vertical="top" wrapText="1"/>
    </xf>
    <xf numFmtId="164" fontId="19" fillId="0" borderId="38" xfId="3" applyNumberFormat="1" applyFont="1" applyFill="1" applyBorder="1" applyAlignment="1">
      <alignment horizontal="center" vertical="top"/>
    </xf>
    <xf numFmtId="4" fontId="21" fillId="0" borderId="0" xfId="0" applyNumberFormat="1" applyFont="1" applyAlignment="1">
      <alignment horizontal="left" vertical="top" wrapText="1"/>
    </xf>
    <xf numFmtId="0" fontId="21" fillId="0" borderId="2" xfId="3" applyFont="1" applyFill="1" applyBorder="1" applyAlignment="1">
      <alignment vertical="top" wrapText="1"/>
    </xf>
    <xf numFmtId="0" fontId="21" fillId="0" borderId="2" xfId="2" applyFont="1" applyFill="1" applyBorder="1" applyAlignment="1">
      <alignment vertical="top" wrapText="1"/>
    </xf>
    <xf numFmtId="0" fontId="21" fillId="0" borderId="1" xfId="3" applyFont="1" applyFill="1" applyBorder="1" applyAlignment="1">
      <alignment horizontal="left" vertical="top"/>
    </xf>
    <xf numFmtId="0" fontId="21" fillId="0" borderId="8" xfId="2" applyFont="1" applyFill="1" applyBorder="1" applyAlignment="1">
      <alignment horizontal="left" vertical="top"/>
    </xf>
    <xf numFmtId="0" fontId="21" fillId="0" borderId="2" xfId="2" applyFont="1" applyFill="1" applyBorder="1" applyAlignment="1">
      <alignment vertical="top"/>
    </xf>
    <xf numFmtId="4" fontId="21" fillId="0" borderId="2" xfId="2" applyNumberFormat="1" applyFont="1" applyFill="1" applyBorder="1" applyAlignment="1">
      <alignment vertical="top" wrapText="1"/>
    </xf>
    <xf numFmtId="4" fontId="21" fillId="0" borderId="2" xfId="2" applyNumberFormat="1" applyFont="1" applyFill="1" applyBorder="1" applyAlignment="1">
      <alignment vertical="top"/>
    </xf>
    <xf numFmtId="4" fontId="21" fillId="0" borderId="2" xfId="0" applyNumberFormat="1" applyFont="1" applyBorder="1" applyAlignment="1">
      <alignment vertical="top" wrapText="1"/>
    </xf>
    <xf numFmtId="4" fontId="24" fillId="0" borderId="2" xfId="0" applyNumberFormat="1" applyFont="1" applyBorder="1" applyAlignment="1">
      <alignment vertical="top" wrapText="1"/>
    </xf>
    <xf numFmtId="4" fontId="21" fillId="0" borderId="5" xfId="2" applyNumberFormat="1" applyFont="1" applyFill="1" applyBorder="1" applyAlignment="1">
      <alignment vertical="top"/>
    </xf>
    <xf numFmtId="0" fontId="24" fillId="0" borderId="0" xfId="0" applyFont="1" applyAlignment="1">
      <alignment horizontal="left" vertical="top" wrapText="1"/>
    </xf>
    <xf numFmtId="0" fontId="21" fillId="0" borderId="11" xfId="2" applyFont="1" applyFill="1" applyBorder="1" applyAlignment="1">
      <alignment vertical="top" wrapText="1"/>
    </xf>
    <xf numFmtId="0" fontId="21" fillId="0" borderId="11" xfId="2" applyFont="1" applyFill="1" applyBorder="1" applyAlignment="1">
      <alignment vertical="top"/>
    </xf>
    <xf numFmtId="4" fontId="21" fillId="0" borderId="11" xfId="2" applyNumberFormat="1" applyFont="1" applyFill="1" applyBorder="1" applyAlignment="1">
      <alignment vertical="top" wrapText="1"/>
    </xf>
    <xf numFmtId="4" fontId="21" fillId="0" borderId="11" xfId="2" applyNumberFormat="1" applyFont="1" applyFill="1" applyBorder="1" applyAlignment="1">
      <alignment vertical="top"/>
    </xf>
    <xf numFmtId="4" fontId="21" fillId="0" borderId="11" xfId="0" applyNumberFormat="1" applyFont="1" applyBorder="1" applyAlignment="1">
      <alignment vertical="top" wrapText="1"/>
    </xf>
    <xf numFmtId="4" fontId="24" fillId="0" borderId="11" xfId="0" applyNumberFormat="1" applyFont="1" applyBorder="1" applyAlignment="1">
      <alignment vertical="top" wrapText="1"/>
    </xf>
    <xf numFmtId="4" fontId="21" fillId="0" borderId="33" xfId="2" applyNumberFormat="1" applyFont="1" applyFill="1" applyBorder="1" applyAlignment="1">
      <alignment vertical="top"/>
    </xf>
    <xf numFmtId="164" fontId="21" fillId="0" borderId="33" xfId="2" applyNumberFormat="1" applyFont="1" applyFill="1" applyBorder="1" applyAlignment="1">
      <alignment vertical="top"/>
    </xf>
    <xf numFmtId="164" fontId="21" fillId="0" borderId="11" xfId="2" applyNumberFormat="1" applyFont="1" applyFill="1" applyBorder="1" applyAlignment="1">
      <alignment vertical="top"/>
    </xf>
    <xf numFmtId="0" fontId="24" fillId="0" borderId="12" xfId="0" applyFont="1" applyBorder="1" applyAlignment="1">
      <alignment vertical="top" wrapText="1"/>
    </xf>
    <xf numFmtId="4" fontId="24" fillId="0" borderId="0" xfId="0" applyNumberFormat="1" applyFont="1" applyAlignment="1">
      <alignment horizontal="left" vertical="top" wrapText="1"/>
    </xf>
    <xf numFmtId="0" fontId="21" fillId="0" borderId="3" xfId="2" applyFont="1" applyFill="1" applyBorder="1" applyAlignment="1">
      <alignment vertical="top" wrapText="1"/>
    </xf>
    <xf numFmtId="0" fontId="21" fillId="0" borderId="3" xfId="2" applyFont="1" applyFill="1" applyBorder="1" applyAlignment="1">
      <alignment vertical="top"/>
    </xf>
    <xf numFmtId="4" fontId="21" fillId="0" borderId="3" xfId="2" applyNumberFormat="1" applyFont="1" applyFill="1" applyBorder="1" applyAlignment="1">
      <alignment vertical="top"/>
    </xf>
    <xf numFmtId="4" fontId="21" fillId="0" borderId="3" xfId="0" applyNumberFormat="1" applyFont="1" applyBorder="1" applyAlignment="1">
      <alignment vertical="top" wrapText="1"/>
    </xf>
    <xf numFmtId="4" fontId="24" fillId="0" borderId="3" xfId="0" applyNumberFormat="1" applyFont="1" applyBorder="1" applyAlignment="1">
      <alignment vertical="top" wrapText="1"/>
    </xf>
    <xf numFmtId="4" fontId="21" fillId="0" borderId="34" xfId="2" applyNumberFormat="1" applyFont="1" applyFill="1" applyBorder="1" applyAlignment="1">
      <alignment vertical="top"/>
    </xf>
    <xf numFmtId="0" fontId="19" fillId="0" borderId="5" xfId="2" applyFont="1" applyFill="1" applyBorder="1" applyAlignment="1">
      <alignment vertical="top" wrapText="1"/>
    </xf>
    <xf numFmtId="0" fontId="0" fillId="0" borderId="2" xfId="0" applyBorder="1" applyAlignment="1">
      <alignment horizontal="left" vertical="top" wrapText="1"/>
    </xf>
    <xf numFmtId="0" fontId="21" fillId="0" borderId="4" xfId="0" applyFont="1" applyBorder="1" applyAlignment="1">
      <alignment vertical="top" wrapText="1"/>
    </xf>
    <xf numFmtId="4" fontId="19" fillId="0" borderId="12" xfId="2" applyNumberFormat="1" applyFont="1" applyFill="1" applyBorder="1" applyAlignment="1">
      <alignment vertical="top"/>
    </xf>
    <xf numFmtId="4" fontId="19" fillId="0" borderId="33" xfId="2" applyNumberFormat="1" applyFont="1" applyFill="1" applyBorder="1" applyAlignment="1">
      <alignment vertical="top"/>
    </xf>
    <xf numFmtId="164" fontId="21" fillId="0" borderId="33" xfId="2" applyNumberFormat="1" applyFont="1" applyFill="1" applyBorder="1" applyAlignment="1">
      <alignment horizontal="center" vertical="top"/>
    </xf>
    <xf numFmtId="164" fontId="21" fillId="0" borderId="11" xfId="2" applyNumberFormat="1" applyFont="1" applyFill="1" applyBorder="1" applyAlignment="1">
      <alignment horizontal="center" vertical="top"/>
    </xf>
    <xf numFmtId="0" fontId="19" fillId="0" borderId="33" xfId="2" applyFont="1" applyFill="1" applyBorder="1" applyAlignment="1">
      <alignment vertical="top" wrapText="1"/>
    </xf>
    <xf numFmtId="0" fontId="0" fillId="0" borderId="11" xfId="0" applyBorder="1" applyAlignment="1">
      <alignment horizontal="left" vertical="top"/>
    </xf>
    <xf numFmtId="0" fontId="23" fillId="0" borderId="8" xfId="0" applyFont="1" applyBorder="1" applyAlignment="1">
      <alignment horizontal="left" vertical="top"/>
    </xf>
    <xf numFmtId="0" fontId="0" fillId="0" borderId="12" xfId="0" applyBorder="1" applyAlignment="1">
      <alignment horizontal="left" vertical="top"/>
    </xf>
    <xf numFmtId="0" fontId="19" fillId="0" borderId="34" xfId="2" applyFont="1" applyFill="1" applyBorder="1" applyAlignment="1">
      <alignment vertical="top" wrapText="1"/>
    </xf>
    <xf numFmtId="0" fontId="4" fillId="0" borderId="3" xfId="0" applyFont="1" applyBorder="1"/>
    <xf numFmtId="0" fontId="19" fillId="0" borderId="3" xfId="2" applyFont="1" applyFill="1" applyBorder="1" applyAlignment="1">
      <alignment vertical="top"/>
    </xf>
    <xf numFmtId="4" fontId="19" fillId="0" borderId="13" xfId="2" applyNumberFormat="1" applyFont="1" applyFill="1" applyBorder="1" applyAlignment="1">
      <alignment vertical="top"/>
    </xf>
    <xf numFmtId="4" fontId="19" fillId="0" borderId="3" xfId="0" applyNumberFormat="1" applyFont="1" applyBorder="1" applyAlignment="1">
      <alignment vertical="top" wrapText="1"/>
    </xf>
    <xf numFmtId="4" fontId="19" fillId="0" borderId="3" xfId="2" applyNumberFormat="1" applyFont="1" applyFill="1" applyBorder="1" applyAlignment="1">
      <alignment vertical="top"/>
    </xf>
    <xf numFmtId="4" fontId="19" fillId="0" borderId="34" xfId="2" applyNumberFormat="1" applyFont="1" applyFill="1" applyBorder="1" applyAlignment="1">
      <alignment vertical="top"/>
    </xf>
    <xf numFmtId="164" fontId="21" fillId="0" borderId="34" xfId="2" applyNumberFormat="1" applyFont="1" applyFill="1" applyBorder="1" applyAlignment="1">
      <alignment vertical="top"/>
    </xf>
    <xf numFmtId="164" fontId="21" fillId="0" borderId="3" xfId="2" applyNumberFormat="1" applyFont="1" applyFill="1" applyBorder="1" applyAlignment="1">
      <alignment vertical="top"/>
    </xf>
    <xf numFmtId="0" fontId="4" fillId="0" borderId="13" xfId="0" applyFont="1" applyBorder="1"/>
    <xf numFmtId="0" fontId="19" fillId="0" borderId="3" xfId="2" applyFont="1" applyFill="1" applyBorder="1" applyAlignment="1">
      <alignment horizontal="left" vertical="top" wrapText="1"/>
    </xf>
    <xf numFmtId="0" fontId="19" fillId="0" borderId="3" xfId="3" applyFont="1" applyFill="1" applyBorder="1" applyAlignment="1">
      <alignment horizontal="left" vertical="top"/>
    </xf>
    <xf numFmtId="0" fontId="19" fillId="0" borderId="3" xfId="0" applyFont="1" applyBorder="1" applyAlignment="1">
      <alignment horizontal="left" vertical="top" wrapText="1"/>
    </xf>
    <xf numFmtId="0" fontId="19" fillId="0" borderId="3" xfId="2" applyFont="1" applyFill="1" applyBorder="1" applyAlignment="1">
      <alignment horizontal="left" vertical="top"/>
    </xf>
    <xf numFmtId="164" fontId="19" fillId="0" borderId="0" xfId="0" applyNumberFormat="1" applyFont="1" applyAlignment="1">
      <alignment horizontal="center" vertical="top"/>
    </xf>
    <xf numFmtId="164" fontId="19" fillId="0" borderId="11" xfId="0" applyNumberFormat="1" applyFont="1" applyBorder="1" applyAlignment="1">
      <alignment horizontal="center" vertical="top"/>
    </xf>
    <xf numFmtId="0" fontId="21" fillId="0" borderId="34" xfId="0" applyFont="1" applyBorder="1" applyAlignment="1">
      <alignment vertical="top" wrapText="1"/>
    </xf>
    <xf numFmtId="0" fontId="25" fillId="0" borderId="3" xfId="3" applyFont="1" applyFill="1" applyBorder="1" applyAlignment="1">
      <alignment vertical="top" wrapText="1"/>
    </xf>
    <xf numFmtId="0" fontId="19" fillId="0" borderId="13" xfId="2" applyFont="1" applyFill="1" applyBorder="1" applyAlignment="1">
      <alignment vertical="top" wrapText="1"/>
    </xf>
    <xf numFmtId="4" fontId="19" fillId="0" borderId="3" xfId="2" applyNumberFormat="1" applyFont="1" applyFill="1" applyBorder="1" applyAlignment="1">
      <alignment vertical="top" wrapText="1"/>
    </xf>
    <xf numFmtId="164" fontId="19" fillId="0" borderId="35" xfId="0" applyNumberFormat="1" applyFont="1" applyBorder="1" applyAlignment="1">
      <alignment horizontal="center" vertical="top"/>
    </xf>
    <xf numFmtId="164" fontId="19" fillId="0" borderId="3" xfId="0" applyNumberFormat="1" applyFont="1" applyBorder="1" applyAlignment="1">
      <alignment horizontal="center" vertical="top"/>
    </xf>
    <xf numFmtId="0" fontId="30" fillId="0" borderId="1" xfId="0" applyFont="1" applyBorder="1" applyAlignment="1">
      <alignment horizontal="center" vertical="top" wrapText="1"/>
    </xf>
    <xf numFmtId="0" fontId="29" fillId="0" borderId="1" xfId="0" applyFont="1" applyBorder="1" applyAlignment="1">
      <alignment horizontal="center" vertical="top" wrapText="1"/>
    </xf>
    <xf numFmtId="0" fontId="29" fillId="0" borderId="0" xfId="0" applyFont="1" applyAlignment="1">
      <alignment horizontal="center" vertical="top" wrapText="1"/>
    </xf>
    <xf numFmtId="3" fontId="29" fillId="0" borderId="1" xfId="0" applyNumberFormat="1" applyFont="1" applyBorder="1" applyAlignment="1">
      <alignment horizontal="center" vertical="top" wrapText="1"/>
    </xf>
    <xf numFmtId="0" fontId="29" fillId="0" borderId="0" xfId="0" applyFont="1" applyAlignment="1">
      <alignment horizontal="center" vertical="top"/>
    </xf>
    <xf numFmtId="2" fontId="19" fillId="0" borderId="32" xfId="3" applyNumberFormat="1" applyFont="1" applyFill="1" applyBorder="1" applyAlignment="1">
      <alignment vertical="top"/>
    </xf>
    <xf numFmtId="2" fontId="19" fillId="0" borderId="38" xfId="3" applyNumberFormat="1" applyFont="1" applyFill="1" applyBorder="1" applyAlignment="1">
      <alignment vertical="top"/>
    </xf>
    <xf numFmtId="2" fontId="19" fillId="0" borderId="7" xfId="3" applyNumberFormat="1" applyFont="1" applyFill="1" applyAlignment="1">
      <alignment vertical="top"/>
    </xf>
    <xf numFmtId="2" fontId="19" fillId="0" borderId="39" xfId="3" applyNumberFormat="1" applyFont="1" applyFill="1" applyBorder="1" applyAlignment="1">
      <alignment vertical="top"/>
    </xf>
    <xf numFmtId="2" fontId="19" fillId="0" borderId="40" xfId="3" applyNumberFormat="1" applyFont="1" applyFill="1" applyBorder="1" applyAlignment="1">
      <alignment vertical="top"/>
    </xf>
    <xf numFmtId="2" fontId="19" fillId="0" borderId="37" xfId="3" applyNumberFormat="1" applyFont="1" applyFill="1" applyBorder="1" applyAlignment="1">
      <alignment vertical="top"/>
    </xf>
    <xf numFmtId="2" fontId="19" fillId="0" borderId="3" xfId="2" applyNumberFormat="1" applyFont="1" applyFill="1" applyBorder="1" applyAlignment="1">
      <alignment horizontal="center" vertical="top"/>
    </xf>
    <xf numFmtId="4" fontId="19" fillId="0" borderId="39" xfId="3" applyNumberFormat="1" applyFont="1" applyFill="1" applyBorder="1" applyAlignment="1">
      <alignment vertical="top"/>
    </xf>
    <xf numFmtId="4" fontId="19" fillId="0" borderId="7" xfId="3" applyNumberFormat="1" applyFont="1" applyFill="1" applyAlignment="1">
      <alignment vertical="top"/>
    </xf>
    <xf numFmtId="164" fontId="19" fillId="0" borderId="36" xfId="3" quotePrefix="1" applyNumberFormat="1" applyFont="1" applyFill="1" applyBorder="1" applyAlignment="1">
      <alignment horizontal="center" vertical="top"/>
    </xf>
    <xf numFmtId="164" fontId="19" fillId="0" borderId="37" xfId="3" quotePrefix="1" applyNumberFormat="1" applyFont="1" applyFill="1" applyBorder="1" applyAlignment="1">
      <alignment horizontal="center" vertical="top"/>
    </xf>
    <xf numFmtId="164" fontId="19" fillId="0" borderId="41" xfId="3" applyNumberFormat="1" applyFont="1" applyFill="1" applyBorder="1" applyAlignment="1">
      <alignment horizontal="center" vertical="top"/>
    </xf>
    <xf numFmtId="164" fontId="19" fillId="0" borderId="42" xfId="3" applyNumberFormat="1" applyFont="1" applyFill="1" applyBorder="1" applyAlignment="1">
      <alignment horizontal="center" vertical="top"/>
    </xf>
    <xf numFmtId="164" fontId="19" fillId="0" borderId="43" xfId="3" applyNumberFormat="1" applyFont="1" applyFill="1" applyBorder="1" applyAlignment="1">
      <alignment horizontal="center" vertical="top"/>
    </xf>
    <xf numFmtId="164" fontId="21" fillId="0" borderId="33" xfId="2" quotePrefix="1" applyNumberFormat="1" applyFont="1" applyFill="1" applyBorder="1" applyAlignment="1">
      <alignment horizontal="center" vertical="top"/>
    </xf>
    <xf numFmtId="164" fontId="21" fillId="0" borderId="32" xfId="3" quotePrefix="1" applyNumberFormat="1" applyFont="1" applyFill="1" applyBorder="1" applyAlignment="1">
      <alignment horizontal="center" vertical="top"/>
    </xf>
    <xf numFmtId="14" fontId="21" fillId="0" borderId="32" xfId="3" applyNumberFormat="1" applyFont="1" applyFill="1" applyBorder="1" applyAlignment="1">
      <alignment vertical="top" wrapText="1"/>
    </xf>
    <xf numFmtId="4" fontId="19" fillId="0" borderId="7" xfId="3" applyNumberFormat="1" applyFont="1" applyFill="1" applyAlignment="1">
      <alignment vertical="top" wrapText="1"/>
    </xf>
    <xf numFmtId="164" fontId="19" fillId="0" borderId="2" xfId="0" applyNumberFormat="1" applyFont="1" applyBorder="1" applyAlignment="1">
      <alignment horizontal="center" vertical="top"/>
    </xf>
    <xf numFmtId="164" fontId="19" fillId="0" borderId="32" xfId="3" quotePrefix="1" applyNumberFormat="1" applyFont="1" applyFill="1" applyBorder="1" applyAlignment="1">
      <alignment horizontal="center" vertical="top"/>
    </xf>
    <xf numFmtId="0" fontId="1" fillId="0" borderId="1" xfId="0" applyFont="1" applyBorder="1" applyAlignment="1">
      <alignment horizontal="center" vertical="center" wrapText="1"/>
    </xf>
    <xf numFmtId="4" fontId="2" fillId="0" borderId="1" xfId="0" applyNumberFormat="1" applyFont="1" applyBorder="1" applyAlignment="1">
      <alignment horizontal="center" vertical="center"/>
    </xf>
    <xf numFmtId="0" fontId="9" fillId="0" borderId="3" xfId="0" applyFont="1" applyBorder="1" applyAlignment="1">
      <alignment horizontal="center" vertical="center" wrapText="1"/>
    </xf>
    <xf numFmtId="4" fontId="11" fillId="0" borderId="3" xfId="0" applyNumberFormat="1" applyFont="1" applyBorder="1" applyAlignment="1">
      <alignment horizontal="center" vertical="center"/>
    </xf>
    <xf numFmtId="49" fontId="9" fillId="0" borderId="3" xfId="0" applyNumberFormat="1" applyFont="1" applyBorder="1" applyAlignment="1">
      <alignment horizontal="center" vertical="center" wrapText="1"/>
    </xf>
    <xf numFmtId="0" fontId="4" fillId="0" borderId="1" xfId="0" applyFont="1" applyBorder="1" applyAlignment="1">
      <alignment horizontal="left" vertical="top" wrapText="1"/>
    </xf>
    <xf numFmtId="3" fontId="4" fillId="0" borderId="1" xfId="0" applyNumberFormat="1" applyFont="1" applyBorder="1" applyAlignment="1">
      <alignment horizontal="left" vertical="top" wrapText="1"/>
    </xf>
    <xf numFmtId="0" fontId="4" fillId="0" borderId="2" xfId="0" applyFont="1" applyBorder="1" applyAlignment="1">
      <alignment horizontal="center" vertical="center" wrapText="1"/>
    </xf>
    <xf numFmtId="14" fontId="19" fillId="0" borderId="11" xfId="0" applyNumberFormat="1" applyFont="1" applyBorder="1" applyAlignment="1">
      <alignment vertical="top" wrapText="1"/>
    </xf>
    <xf numFmtId="14" fontId="21" fillId="0" borderId="2" xfId="0" applyNumberFormat="1" applyFont="1" applyBorder="1" applyAlignment="1">
      <alignment vertical="top" wrapText="1"/>
    </xf>
    <xf numFmtId="4" fontId="19" fillId="0" borderId="32" xfId="3" applyNumberFormat="1" applyFont="1" applyFill="1" applyBorder="1" applyAlignment="1">
      <alignment vertical="top" wrapText="1"/>
    </xf>
    <xf numFmtId="4" fontId="19" fillId="0" borderId="38" xfId="3" applyNumberFormat="1" applyFont="1" applyFill="1" applyBorder="1" applyAlignment="1">
      <alignment vertical="top" wrapText="1"/>
    </xf>
    <xf numFmtId="0" fontId="4" fillId="0" borderId="0" xfId="0" applyFont="1" applyAlignment="1">
      <alignment horizontal="center" vertical="center"/>
    </xf>
    <xf numFmtId="14" fontId="9" fillId="0" borderId="3" xfId="0" applyNumberFormat="1" applyFont="1" applyBorder="1" applyAlignment="1">
      <alignment horizontal="center" vertical="center" wrapText="1"/>
    </xf>
    <xf numFmtId="0" fontId="31" fillId="0" borderId="0" xfId="0" applyFont="1" applyAlignment="1">
      <alignment horizontal="center" vertical="center"/>
    </xf>
    <xf numFmtId="0" fontId="19" fillId="0" borderId="0" xfId="0" applyFont="1" applyAlignment="1">
      <alignment vertical="center"/>
    </xf>
    <xf numFmtId="0" fontId="8" fillId="0" borderId="15" xfId="0" applyFont="1" applyBorder="1" applyAlignment="1">
      <alignment horizontal="center" vertical="center" wrapText="1"/>
    </xf>
    <xf numFmtId="0" fontId="8" fillId="0" borderId="15" xfId="0" quotePrefix="1" applyFont="1" applyBorder="1" applyAlignment="1">
      <alignment horizontal="left" vertical="center" wrapText="1"/>
    </xf>
    <xf numFmtId="0" fontId="8" fillId="0" borderId="15" xfId="0" quotePrefix="1" applyFont="1" applyBorder="1" applyAlignment="1">
      <alignment horizontal="center" vertical="center" wrapText="1"/>
    </xf>
    <xf numFmtId="0" fontId="19" fillId="0" borderId="0" xfId="0" applyFont="1"/>
    <xf numFmtId="0" fontId="8" fillId="0" borderId="1" xfId="0" applyFont="1" applyBorder="1" applyAlignment="1">
      <alignment horizontal="center" vertical="center" wrapText="1"/>
    </xf>
    <xf numFmtId="0" fontId="8" fillId="0" borderId="1" xfId="0" quotePrefix="1" applyFont="1" applyBorder="1" applyAlignment="1">
      <alignment horizontal="left" vertical="center" wrapText="1"/>
    </xf>
    <xf numFmtId="0" fontId="8" fillId="0" borderId="1" xfId="0" quotePrefix="1" applyFont="1" applyBorder="1" applyAlignment="1">
      <alignment horizontal="center" vertical="center" wrapText="1"/>
    </xf>
    <xf numFmtId="0" fontId="8" fillId="0" borderId="25" xfId="0" applyFont="1" applyBorder="1" applyAlignment="1">
      <alignment horizontal="center" vertical="center" wrapText="1"/>
    </xf>
    <xf numFmtId="0" fontId="8" fillId="0" borderId="25" xfId="0" quotePrefix="1" applyFont="1" applyBorder="1" applyAlignment="1">
      <alignment horizontal="left" vertical="center" wrapText="1"/>
    </xf>
    <xf numFmtId="0" fontId="8" fillId="0" borderId="25" xfId="0" quotePrefix="1" applyFont="1" applyBorder="1" applyAlignment="1">
      <alignment horizontal="center" vertical="center" wrapText="1"/>
    </xf>
    <xf numFmtId="165" fontId="4" fillId="0" borderId="1" xfId="0" applyNumberFormat="1" applyFont="1" applyBorder="1" applyAlignment="1">
      <alignment horizontal="left" vertical="top" wrapText="1"/>
    </xf>
    <xf numFmtId="0" fontId="33" fillId="0" borderId="2" xfId="0" applyFont="1" applyBorder="1" applyAlignment="1">
      <alignment horizontal="center" vertical="center" wrapText="1"/>
    </xf>
    <xf numFmtId="0" fontId="33" fillId="0" borderId="1" xfId="0" applyFont="1" applyBorder="1" applyAlignment="1">
      <alignment horizontal="center" vertical="center" wrapText="1"/>
    </xf>
    <xf numFmtId="4" fontId="33" fillId="0" borderId="1" xfId="0" applyNumberFormat="1" applyFont="1" applyBorder="1" applyAlignment="1">
      <alignment horizontal="center" vertical="center" wrapText="1"/>
    </xf>
    <xf numFmtId="0" fontId="33" fillId="0" borderId="11" xfId="0" applyFont="1" applyBorder="1" applyAlignment="1">
      <alignment horizontal="center" vertical="center" wrapText="1"/>
    </xf>
    <xf numFmtId="0" fontId="33" fillId="0" borderId="0" xfId="0" applyFont="1" applyAlignment="1">
      <alignment horizontal="center" vertical="center" wrapText="1"/>
    </xf>
    <xf numFmtId="0" fontId="33" fillId="0" borderId="10" xfId="0" applyFont="1" applyBorder="1" applyAlignment="1">
      <alignment horizontal="center" vertical="center" wrapText="1"/>
    </xf>
    <xf numFmtId="0" fontId="33" fillId="0" borderId="3" xfId="0" applyFont="1" applyBorder="1" applyAlignment="1">
      <alignment horizontal="center" vertical="center" wrapText="1"/>
    </xf>
    <xf numFmtId="4" fontId="33" fillId="0" borderId="10" xfId="0" applyNumberFormat="1" applyFont="1" applyBorder="1" applyAlignment="1">
      <alignment horizontal="center" vertical="center" wrapText="1"/>
    </xf>
    <xf numFmtId="0" fontId="31" fillId="0" borderId="0" xfId="0" applyFont="1"/>
    <xf numFmtId="0" fontId="0" fillId="0" borderId="1" xfId="0" applyBorder="1" applyAlignment="1">
      <alignment horizontal="left" vertical="top" wrapText="1"/>
    </xf>
    <xf numFmtId="2" fontId="0" fillId="0" borderId="1" xfId="3" applyNumberFormat="1" applyFont="1" applyFill="1" applyBorder="1" applyAlignment="1">
      <alignment horizontal="left" vertical="top"/>
    </xf>
    <xf numFmtId="4" fontId="19" fillId="0" borderId="1" xfId="3" applyNumberFormat="1" applyFont="1" applyFill="1" applyBorder="1" applyAlignment="1">
      <alignment vertical="top"/>
    </xf>
    <xf numFmtId="0" fontId="38" fillId="0" borderId="1" xfId="0" applyFont="1" applyBorder="1" applyAlignment="1">
      <alignment horizontal="center" vertical="center" wrapText="1"/>
    </xf>
    <xf numFmtId="0" fontId="38" fillId="0" borderId="3" xfId="0" applyFont="1" applyBorder="1" applyAlignment="1">
      <alignment horizontal="center" vertical="center" wrapText="1"/>
    </xf>
    <xf numFmtId="0" fontId="39" fillId="0" borderId="8" xfId="2" applyFont="1" applyFill="1" applyBorder="1" applyAlignment="1">
      <alignment horizontal="left" vertical="top"/>
    </xf>
    <xf numFmtId="0" fontId="34" fillId="0" borderId="2" xfId="0" applyFont="1" applyBorder="1" applyAlignment="1">
      <alignment horizontal="center" vertical="center" wrapText="1"/>
    </xf>
    <xf numFmtId="4" fontId="33" fillId="0" borderId="2" xfId="0" applyNumberFormat="1" applyFont="1" applyBorder="1" applyAlignment="1">
      <alignment horizontal="center" vertical="center" wrapText="1"/>
    </xf>
    <xf numFmtId="0" fontId="33" fillId="2" borderId="2" xfId="0" applyFont="1" applyFill="1" applyBorder="1" applyAlignment="1">
      <alignment horizontal="center" vertical="center" wrapText="1"/>
    </xf>
    <xf numFmtId="0" fontId="34" fillId="2" borderId="2" xfId="0" applyFont="1" applyFill="1" applyBorder="1" applyAlignment="1">
      <alignment horizontal="center" vertical="center" wrapText="1"/>
    </xf>
    <xf numFmtId="49" fontId="33" fillId="0" borderId="2" xfId="0" applyNumberFormat="1" applyFont="1" applyBorder="1" applyAlignment="1">
      <alignment horizontal="center" vertical="center" wrapText="1"/>
    </xf>
    <xf numFmtId="4" fontId="34" fillId="0" borderId="2" xfId="0" applyNumberFormat="1" applyFont="1" applyBorder="1" applyAlignment="1">
      <alignment horizontal="center" vertical="center" wrapText="1"/>
    </xf>
    <xf numFmtId="0" fontId="4" fillId="0" borderId="0" xfId="0" applyFont="1" applyAlignment="1">
      <alignment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33" fillId="0" borderId="1" xfId="0" applyFont="1" applyBorder="1" applyAlignment="1">
      <alignment horizontal="left" vertical="top" wrapText="1"/>
    </xf>
    <xf numFmtId="3" fontId="33" fillId="0" borderId="1" xfId="0" applyNumberFormat="1" applyFont="1" applyBorder="1" applyAlignment="1">
      <alignment horizontal="left" vertical="top" wrapText="1"/>
    </xf>
    <xf numFmtId="165" fontId="33" fillId="0" borderId="1" xfId="0" applyNumberFormat="1" applyFont="1" applyBorder="1" applyAlignment="1">
      <alignment horizontal="left" vertical="top" wrapText="1"/>
    </xf>
    <xf numFmtId="0" fontId="2" fillId="0" borderId="2" xfId="0" applyFont="1" applyBorder="1" applyAlignment="1">
      <alignment horizontal="center"/>
    </xf>
    <xf numFmtId="0" fontId="11" fillId="0" borderId="2" xfId="0" applyFont="1" applyBorder="1" applyAlignment="1">
      <alignment horizontal="center"/>
    </xf>
    <xf numFmtId="0" fontId="12" fillId="6" borderId="15" xfId="0" applyFont="1" applyFill="1" applyBorder="1" applyAlignment="1">
      <alignment horizontal="center" vertical="top" wrapText="1"/>
    </xf>
    <xf numFmtId="0" fontId="12" fillId="6" borderId="1" xfId="0" applyFont="1" applyFill="1" applyBorder="1" applyAlignment="1">
      <alignment horizontal="center" vertical="top" wrapText="1"/>
    </xf>
    <xf numFmtId="0" fontId="12" fillId="6" borderId="25" xfId="0" applyFont="1" applyFill="1" applyBorder="1" applyAlignment="1">
      <alignment horizontal="center" vertical="top" wrapText="1"/>
    </xf>
    <xf numFmtId="4" fontId="0" fillId="0" borderId="0" xfId="0" applyNumberFormat="1"/>
    <xf numFmtId="0" fontId="35" fillId="0" borderId="2" xfId="0" applyFont="1" applyBorder="1" applyAlignment="1">
      <alignment horizontal="center" vertical="center" wrapText="1"/>
    </xf>
    <xf numFmtId="14" fontId="0" fillId="0" borderId="1" xfId="0" applyNumberFormat="1" applyBorder="1" applyAlignment="1">
      <alignment horizontal="center" vertical="center"/>
    </xf>
    <xf numFmtId="4" fontId="4" fillId="0" borderId="1" xfId="0" applyNumberFormat="1" applyFont="1" applyBorder="1" applyAlignment="1">
      <alignment horizontal="left" vertical="top" wrapText="1"/>
    </xf>
    <xf numFmtId="4" fontId="43" fillId="0" borderId="1" xfId="0" applyNumberFormat="1" applyFont="1" applyBorder="1" applyAlignment="1">
      <alignment horizontal="center" vertical="center" wrapText="1"/>
    </xf>
    <xf numFmtId="2" fontId="33" fillId="0" borderId="1" xfId="0" applyNumberFormat="1" applyFont="1" applyBorder="1" applyAlignment="1">
      <alignment horizontal="center" vertical="center" wrapText="1"/>
    </xf>
    <xf numFmtId="0" fontId="44" fillId="0" borderId="0" xfId="0" applyFont="1"/>
    <xf numFmtId="0" fontId="45" fillId="0" borderId="49" xfId="0" applyFont="1" applyBorder="1" applyAlignment="1">
      <alignment horizontal="center" vertical="center" wrapText="1"/>
    </xf>
    <xf numFmtId="0" fontId="46" fillId="0" borderId="49" xfId="0" applyFont="1" applyBorder="1" applyAlignment="1">
      <alignment horizontal="center"/>
    </xf>
    <xf numFmtId="0" fontId="47" fillId="0" borderId="49" xfId="0" applyFont="1" applyBorder="1" applyAlignment="1">
      <alignment horizontal="center" vertical="center" wrapText="1"/>
    </xf>
    <xf numFmtId="0" fontId="49" fillId="0" borderId="0" xfId="0" applyFont="1" applyAlignment="1">
      <alignment horizontal="center" vertical="center"/>
    </xf>
    <xf numFmtId="0" fontId="50" fillId="0" borderId="0" xfId="0" applyFont="1"/>
    <xf numFmtId="0" fontId="47" fillId="0" borderId="50" xfId="0" applyFont="1" applyBorder="1" applyAlignment="1">
      <alignment horizontal="center" vertical="center" wrapText="1"/>
    </xf>
    <xf numFmtId="0" fontId="47" fillId="0" borderId="49" xfId="0" applyFont="1" applyBorder="1" applyAlignment="1">
      <alignment vertical="center" wrapText="1"/>
    </xf>
    <xf numFmtId="0" fontId="31" fillId="0" borderId="52" xfId="0" applyFont="1" applyBorder="1" applyAlignment="1">
      <alignment horizontal="center"/>
    </xf>
    <xf numFmtId="3" fontId="47" fillId="0" borderId="49" xfId="0" applyNumberFormat="1" applyFont="1" applyBorder="1" applyAlignment="1">
      <alignment horizontal="center" vertical="center" wrapText="1"/>
    </xf>
    <xf numFmtId="0" fontId="47" fillId="0" borderId="51" xfId="0" applyFont="1" applyBorder="1" applyAlignment="1">
      <alignment vertical="center" wrapText="1"/>
    </xf>
    <xf numFmtId="0" fontId="47" fillId="0" borderId="51" xfId="0" applyFont="1" applyBorder="1" applyAlignment="1">
      <alignment horizontal="center" vertical="center" wrapText="1"/>
    </xf>
    <xf numFmtId="0" fontId="49" fillId="0" borderId="0" xfId="0" applyFont="1" applyAlignment="1">
      <alignment horizontal="justify" vertical="center"/>
    </xf>
    <xf numFmtId="0" fontId="49" fillId="0" borderId="0" xfId="0" applyFont="1"/>
    <xf numFmtId="2" fontId="49" fillId="0" borderId="49" xfId="0" applyNumberFormat="1" applyFont="1" applyBorder="1" applyAlignment="1">
      <alignment horizontal="center" vertical="center"/>
    </xf>
    <xf numFmtId="0" fontId="49" fillId="0" borderId="49" xfId="0" applyFont="1" applyBorder="1" applyAlignment="1">
      <alignment horizontal="center" vertical="center"/>
    </xf>
    <xf numFmtId="0" fontId="43" fillId="2" borderId="1" xfId="0" applyFont="1" applyFill="1" applyBorder="1" applyAlignment="1">
      <alignment horizontal="center" vertical="top" wrapText="1"/>
    </xf>
    <xf numFmtId="49" fontId="9" fillId="0" borderId="2" xfId="0" applyNumberFormat="1" applyFont="1" applyBorder="1" applyAlignment="1">
      <alignment horizontal="center" vertical="top" wrapText="1"/>
    </xf>
    <xf numFmtId="49" fontId="9" fillId="2" borderId="3" xfId="0" applyNumberFormat="1" applyFont="1" applyFill="1" applyBorder="1" applyAlignment="1">
      <alignment horizontal="center" vertical="top" wrapText="1"/>
    </xf>
    <xf numFmtId="0" fontId="51" fillId="0" borderId="54" xfId="0" applyFont="1" applyBorder="1" applyAlignment="1">
      <alignment horizontal="justify" vertical="center" wrapText="1"/>
    </xf>
    <xf numFmtId="0" fontId="9" fillId="0" borderId="49" xfId="0" applyFont="1" applyBorder="1" applyAlignment="1">
      <alignment horizontal="center" vertical="center" wrapText="1"/>
    </xf>
    <xf numFmtId="0" fontId="51" fillId="0" borderId="55" xfId="0" applyFont="1" applyBorder="1" applyAlignment="1">
      <alignment horizontal="center" vertical="center" wrapText="1"/>
    </xf>
    <xf numFmtId="0" fontId="51" fillId="0" borderId="55" xfId="0" applyFont="1" applyBorder="1" applyAlignment="1">
      <alignment horizontal="justify" vertical="center" wrapText="1"/>
    </xf>
    <xf numFmtId="0" fontId="51" fillId="0" borderId="56" xfId="0" applyFont="1" applyBorder="1" applyAlignment="1">
      <alignment horizontal="center" vertical="center" wrapText="1"/>
    </xf>
    <xf numFmtId="0" fontId="51" fillId="0" borderId="56" xfId="0" applyFont="1" applyBorder="1" applyAlignment="1">
      <alignment horizontal="justify" vertical="center" wrapText="1"/>
    </xf>
    <xf numFmtId="3" fontId="51" fillId="0" borderId="56" xfId="0" applyNumberFormat="1" applyFont="1" applyBorder="1" applyAlignment="1">
      <alignment horizontal="center" vertical="center" wrapText="1"/>
    </xf>
    <xf numFmtId="0" fontId="47" fillId="0" borderId="49" xfId="0" applyFont="1" applyBorder="1" applyAlignment="1">
      <alignment horizontal="center" vertical="center" wrapText="1"/>
    </xf>
    <xf numFmtId="4" fontId="47" fillId="0" borderId="49" xfId="0" applyNumberFormat="1" applyFont="1" applyBorder="1" applyAlignment="1">
      <alignment horizontal="center" vertical="center" wrapText="1"/>
    </xf>
    <xf numFmtId="14" fontId="47" fillId="0" borderId="49" xfId="0" applyNumberFormat="1" applyFont="1" applyBorder="1" applyAlignment="1">
      <alignment horizontal="center" vertical="center" wrapText="1"/>
    </xf>
    <xf numFmtId="0" fontId="47" fillId="0" borderId="51" xfId="0" applyFont="1" applyBorder="1" applyAlignment="1">
      <alignment horizontal="center" vertical="center" wrapText="1"/>
    </xf>
    <xf numFmtId="0" fontId="47" fillId="0" borderId="52" xfId="0" applyFont="1" applyBorder="1" applyAlignment="1">
      <alignment horizontal="center" vertical="center" wrapText="1"/>
    </xf>
    <xf numFmtId="0" fontId="47" fillId="0" borderId="53" xfId="0" applyFont="1" applyBorder="1" applyAlignment="1">
      <alignment horizontal="center" vertical="center" wrapText="1"/>
    </xf>
    <xf numFmtId="169" fontId="47" fillId="0" borderId="49" xfId="0" applyNumberFormat="1" applyFont="1" applyBorder="1" applyAlignment="1">
      <alignment horizontal="center" vertical="center" wrapText="1"/>
    </xf>
    <xf numFmtId="167" fontId="47" fillId="0" borderId="49" xfId="0" applyNumberFormat="1" applyFont="1" applyBorder="1" applyAlignment="1">
      <alignment horizontal="center" vertical="center" wrapText="1"/>
    </xf>
    <xf numFmtId="2" fontId="47" fillId="0" borderId="49" xfId="0" applyNumberFormat="1" applyFont="1" applyBorder="1" applyAlignment="1">
      <alignment horizontal="center" vertical="center" wrapText="1"/>
    </xf>
    <xf numFmtId="49" fontId="47" fillId="0" borderId="49" xfId="0" applyNumberFormat="1" applyFont="1" applyBorder="1" applyAlignment="1">
      <alignment horizontal="center" vertical="center" wrapText="1"/>
    </xf>
    <xf numFmtId="168" fontId="47" fillId="0" borderId="49" xfId="0" applyNumberFormat="1" applyFont="1" applyBorder="1" applyAlignment="1">
      <alignment horizontal="center" vertical="center" wrapText="1"/>
    </xf>
    <xf numFmtId="2" fontId="47" fillId="0" borderId="49" xfId="0" applyNumberFormat="1" applyFont="1" applyBorder="1" applyAlignment="1">
      <alignment horizontal="center" vertical="center"/>
    </xf>
    <xf numFmtId="170" fontId="47" fillId="0" borderId="49" xfId="0" applyNumberFormat="1" applyFont="1" applyBorder="1" applyAlignment="1">
      <alignment horizontal="center" vertical="center" wrapText="1"/>
    </xf>
    <xf numFmtId="14" fontId="0" fillId="0" borderId="51" xfId="0" applyNumberFormat="1" applyBorder="1"/>
    <xf numFmtId="14" fontId="0" fillId="0" borderId="52" xfId="0" applyNumberFormat="1" applyBorder="1"/>
    <xf numFmtId="14" fontId="0" fillId="0" borderId="53" xfId="0" applyNumberFormat="1" applyBorder="1"/>
    <xf numFmtId="170" fontId="47" fillId="0" borderId="49" xfId="0" applyNumberFormat="1" applyFont="1" applyBorder="1" applyAlignment="1">
      <alignment vertical="center" wrapText="1"/>
    </xf>
    <xf numFmtId="49" fontId="10" fillId="0" borderId="49" xfId="0" applyNumberFormat="1" applyFont="1" applyBorder="1" applyAlignment="1">
      <alignment horizontal="center" vertical="center" wrapText="1"/>
    </xf>
    <xf numFmtId="0" fontId="0" fillId="0" borderId="49" xfId="0" applyBorder="1"/>
    <xf numFmtId="14" fontId="0" fillId="0" borderId="49" xfId="0" applyNumberFormat="1" applyBorder="1"/>
    <xf numFmtId="0" fontId="0" fillId="0" borderId="51" xfId="0" applyBorder="1"/>
    <xf numFmtId="168" fontId="48" fillId="0" borderId="49" xfId="0" applyNumberFormat="1" applyFont="1" applyBorder="1" applyAlignment="1">
      <alignment horizontal="center" vertical="center" wrapText="1"/>
    </xf>
    <xf numFmtId="0" fontId="45" fillId="0" borderId="49" xfId="0" applyFont="1" applyBorder="1" applyAlignment="1">
      <alignment horizontal="center" vertical="center" wrapText="1"/>
    </xf>
    <xf numFmtId="0" fontId="45" fillId="0" borderId="49" xfId="0" applyFont="1" applyBorder="1" applyAlignment="1">
      <alignment horizontal="center" vertical="center"/>
    </xf>
    <xf numFmtId="0" fontId="45" fillId="0" borderId="0" xfId="0" applyFont="1" applyAlignment="1">
      <alignment horizontal="center"/>
    </xf>
    <xf numFmtId="0" fontId="7" fillId="5" borderId="2"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5" borderId="1" xfId="0" applyFont="1" applyFill="1" applyBorder="1" applyAlignment="1">
      <alignment horizontal="center" vertical="center"/>
    </xf>
    <xf numFmtId="0" fontId="7" fillId="5" borderId="8"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17" fillId="0" borderId="0" xfId="0" applyFont="1" applyAlignment="1">
      <alignment horizontal="center"/>
    </xf>
    <xf numFmtId="0" fontId="16" fillId="5" borderId="1" xfId="0" applyFont="1" applyFill="1" applyBorder="1" applyAlignment="1">
      <alignment horizontal="center" vertical="center" wrapText="1"/>
    </xf>
    <xf numFmtId="0" fontId="16" fillId="5" borderId="1" xfId="0" applyFont="1" applyFill="1" applyBorder="1" applyAlignment="1">
      <alignment horizontal="center" vertical="center"/>
    </xf>
    <xf numFmtId="14" fontId="9" fillId="0" borderId="2" xfId="0" applyNumberFormat="1" applyFont="1" applyBorder="1" applyAlignment="1">
      <alignment horizontal="center" vertical="center" wrapText="1"/>
    </xf>
    <xf numFmtId="0" fontId="9" fillId="0" borderId="3" xfId="0" applyFont="1" applyBorder="1" applyAlignment="1">
      <alignment horizontal="center" vertical="center" wrapText="1"/>
    </xf>
    <xf numFmtId="0" fontId="9" fillId="0" borderId="2" xfId="0" applyFont="1" applyBorder="1" applyAlignment="1">
      <alignment horizontal="center" vertical="center" wrapText="1"/>
    </xf>
    <xf numFmtId="4" fontId="40" fillId="0" borderId="2" xfId="0" applyNumberFormat="1" applyFont="1" applyBorder="1" applyAlignment="1">
      <alignment horizontal="center" vertical="center" wrapText="1"/>
    </xf>
    <xf numFmtId="4" fontId="11" fillId="0" borderId="3" xfId="0" applyNumberFormat="1" applyFont="1" applyBorder="1" applyAlignment="1">
      <alignment horizontal="center" vertical="center" wrapText="1"/>
    </xf>
    <xf numFmtId="49" fontId="1" fillId="0" borderId="2" xfId="0" applyNumberFormat="1" applyFont="1" applyBorder="1" applyAlignment="1">
      <alignment horizontal="center" vertical="center" wrapText="1"/>
    </xf>
    <xf numFmtId="49" fontId="1" fillId="0" borderId="3"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4" fontId="11" fillId="0" borderId="2" xfId="0" applyNumberFormat="1" applyFont="1" applyBorder="1" applyAlignment="1">
      <alignment horizontal="center" vertical="center"/>
    </xf>
    <xf numFmtId="4" fontId="11" fillId="0" borderId="3" xfId="0" applyNumberFormat="1" applyFont="1" applyBorder="1" applyAlignment="1">
      <alignment horizontal="center" vertical="center"/>
    </xf>
    <xf numFmtId="0" fontId="9" fillId="0" borderId="11" xfId="0" applyFont="1" applyBorder="1" applyAlignment="1">
      <alignment horizontal="center" vertical="center" wrapText="1"/>
    </xf>
    <xf numFmtId="49" fontId="1" fillId="0" borderId="11" xfId="0" applyNumberFormat="1" applyFont="1" applyBorder="1" applyAlignment="1">
      <alignment horizontal="center" vertical="center" wrapText="1"/>
    </xf>
    <xf numFmtId="14" fontId="9" fillId="0" borderId="11" xfId="0" applyNumberFormat="1" applyFont="1" applyBorder="1" applyAlignment="1">
      <alignment horizontal="center" vertical="center" wrapText="1"/>
    </xf>
    <xf numFmtId="4" fontId="40" fillId="0" borderId="11" xfId="0" applyNumberFormat="1" applyFont="1" applyBorder="1" applyAlignment="1">
      <alignment horizontal="center" vertical="center" wrapText="1"/>
    </xf>
    <xf numFmtId="0" fontId="1" fillId="0" borderId="1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7" fillId="0" borderId="1" xfId="0" applyFont="1" applyBorder="1" applyAlignment="1">
      <alignment horizontal="center" vertical="center" wrapText="1"/>
    </xf>
    <xf numFmtId="0" fontId="5" fillId="0" borderId="0" xfId="0" applyFont="1" applyAlignment="1">
      <alignment horizontal="center"/>
    </xf>
    <xf numFmtId="0" fontId="30" fillId="0" borderId="2" xfId="0" applyFont="1" applyBorder="1" applyAlignment="1">
      <alignment horizontal="center" vertical="top" wrapText="1"/>
    </xf>
    <xf numFmtId="0" fontId="30" fillId="0" borderId="3" xfId="0" applyFont="1" applyBorder="1" applyAlignment="1">
      <alignment horizontal="center" vertical="top" wrapText="1"/>
    </xf>
    <xf numFmtId="0" fontId="29" fillId="0" borderId="2" xfId="0" applyFont="1" applyBorder="1" applyAlignment="1">
      <alignment horizontal="center" vertical="top" wrapText="1"/>
    </xf>
    <xf numFmtId="0" fontId="29" fillId="0" borderId="3" xfId="0" applyFont="1" applyBorder="1" applyAlignment="1">
      <alignment horizontal="center" vertical="top" wrapText="1"/>
    </xf>
    <xf numFmtId="14" fontId="28" fillId="0" borderId="2" xfId="0" applyNumberFormat="1" applyFont="1" applyBorder="1" applyAlignment="1">
      <alignment horizontal="center" vertical="top" wrapText="1"/>
    </xf>
    <xf numFmtId="0" fontId="28" fillId="0" borderId="3" xfId="0" applyFont="1" applyBorder="1" applyAlignment="1">
      <alignment horizontal="center" vertical="top" wrapText="1"/>
    </xf>
    <xf numFmtId="2" fontId="29" fillId="0" borderId="2" xfId="0" applyNumberFormat="1" applyFont="1" applyBorder="1" applyAlignment="1">
      <alignment horizontal="center" vertical="top" wrapText="1"/>
    </xf>
    <xf numFmtId="2" fontId="29" fillId="0" borderId="3" xfId="0" applyNumberFormat="1" applyFont="1" applyBorder="1" applyAlignment="1">
      <alignment horizontal="center" vertical="top" wrapText="1"/>
    </xf>
    <xf numFmtId="49" fontId="30" fillId="0" borderId="2" xfId="0" applyNumberFormat="1" applyFont="1" applyBorder="1" applyAlignment="1">
      <alignment horizontal="center" vertical="top" wrapText="1"/>
    </xf>
    <xf numFmtId="49" fontId="30" fillId="0" borderId="3" xfId="0" applyNumberFormat="1" applyFont="1" applyBorder="1" applyAlignment="1">
      <alignment horizontal="center" vertical="top" wrapText="1"/>
    </xf>
    <xf numFmtId="0" fontId="30" fillId="2" borderId="2" xfId="0" applyFont="1" applyFill="1" applyBorder="1" applyAlignment="1">
      <alignment horizontal="center" vertical="top" wrapText="1"/>
    </xf>
    <xf numFmtId="0" fontId="30" fillId="2" borderId="3" xfId="0" applyFont="1" applyFill="1" applyBorder="1" applyAlignment="1">
      <alignment horizontal="center" vertical="top" wrapText="1"/>
    </xf>
    <xf numFmtId="0" fontId="34" fillId="0" borderId="2"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3" xfId="0" applyFont="1" applyBorder="1" applyAlignment="1">
      <alignment horizontal="center" vertical="center" wrapText="1"/>
    </xf>
    <xf numFmtId="0" fontId="33" fillId="2" borderId="2" xfId="0" applyFont="1" applyFill="1" applyBorder="1" applyAlignment="1">
      <alignment horizontal="center" vertical="center" wrapText="1"/>
    </xf>
    <xf numFmtId="0" fontId="33" fillId="2" borderId="11" xfId="0" applyFont="1" applyFill="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3" xfId="0" applyFont="1" applyBorder="1" applyAlignment="1">
      <alignment horizontal="center" vertical="center" wrapText="1"/>
    </xf>
    <xf numFmtId="14" fontId="28" fillId="0" borderId="2" xfId="0" applyNumberFormat="1" applyFont="1" applyBorder="1" applyAlignment="1">
      <alignment horizontal="center" vertical="center" wrapText="1"/>
    </xf>
    <xf numFmtId="0" fontId="28" fillId="0" borderId="11" xfId="0" applyFont="1" applyBorder="1" applyAlignment="1">
      <alignment horizontal="center" vertical="center" wrapText="1"/>
    </xf>
    <xf numFmtId="0" fontId="28" fillId="0" borderId="3" xfId="0" applyFont="1" applyBorder="1" applyAlignment="1">
      <alignment horizontal="center" vertical="center" wrapText="1"/>
    </xf>
    <xf numFmtId="0" fontId="33" fillId="0" borderId="1" xfId="0" applyFont="1" applyBorder="1" applyAlignment="1">
      <alignment horizontal="center" vertical="center" wrapText="1"/>
    </xf>
    <xf numFmtId="2" fontId="34" fillId="0" borderId="2" xfId="0" applyNumberFormat="1" applyFont="1" applyBorder="1" applyAlignment="1">
      <alignment horizontal="center" vertical="center" wrapText="1"/>
    </xf>
    <xf numFmtId="2" fontId="34" fillId="0" borderId="11" xfId="0" applyNumberFormat="1" applyFont="1" applyBorder="1" applyAlignment="1">
      <alignment horizontal="center" vertical="center" wrapText="1"/>
    </xf>
    <xf numFmtId="0" fontId="34" fillId="2" borderId="2" xfId="0" applyFont="1" applyFill="1" applyBorder="1" applyAlignment="1">
      <alignment horizontal="center" vertical="center" wrapText="1"/>
    </xf>
    <xf numFmtId="0" fontId="34" fillId="2" borderId="11" xfId="0" applyFont="1" applyFill="1" applyBorder="1" applyAlignment="1">
      <alignment horizontal="center" vertical="center" wrapText="1"/>
    </xf>
    <xf numFmtId="49" fontId="33" fillId="2" borderId="2" xfId="0" applyNumberFormat="1" applyFont="1" applyFill="1" applyBorder="1" applyAlignment="1">
      <alignment horizontal="center" vertical="center" wrapText="1"/>
    </xf>
    <xf numFmtId="49" fontId="33" fillId="2" borderId="11" xfId="0" applyNumberFormat="1" applyFont="1" applyFill="1" applyBorder="1" applyAlignment="1">
      <alignment horizontal="center" vertical="center" wrapText="1"/>
    </xf>
    <xf numFmtId="4" fontId="33" fillId="0" borderId="2" xfId="0" applyNumberFormat="1" applyFont="1" applyBorder="1" applyAlignment="1">
      <alignment horizontal="center" vertical="center" wrapText="1"/>
    </xf>
    <xf numFmtId="49" fontId="33" fillId="0" borderId="2" xfId="0" applyNumberFormat="1" applyFont="1" applyBorder="1" applyAlignment="1">
      <alignment horizontal="center" vertical="center" wrapText="1"/>
    </xf>
    <xf numFmtId="49" fontId="33" fillId="0" borderId="11" xfId="0" applyNumberFormat="1" applyFont="1" applyBorder="1" applyAlignment="1">
      <alignment horizontal="center" vertical="center" wrapText="1"/>
    </xf>
    <xf numFmtId="0" fontId="33" fillId="0" borderId="18" xfId="0" applyFont="1" applyBorder="1" applyAlignment="1">
      <alignment horizontal="center" vertical="center" wrapText="1"/>
    </xf>
    <xf numFmtId="0" fontId="33" fillId="0" borderId="0" xfId="0" applyFont="1" applyAlignment="1">
      <alignment horizontal="center" vertical="center" wrapText="1"/>
    </xf>
    <xf numFmtId="166" fontId="34" fillId="0" borderId="2" xfId="0" applyNumberFormat="1" applyFont="1" applyBorder="1" applyAlignment="1">
      <alignment horizontal="center" vertical="center" wrapText="1"/>
    </xf>
    <xf numFmtId="166" fontId="34" fillId="0" borderId="11" xfId="0" applyNumberFormat="1" applyFont="1" applyBorder="1" applyAlignment="1">
      <alignment horizontal="center" vertical="center" wrapText="1"/>
    </xf>
    <xf numFmtId="0" fontId="28" fillId="0" borderId="2" xfId="0" applyFont="1" applyBorder="1" applyAlignment="1">
      <alignment horizontal="center" vertical="center" wrapText="1"/>
    </xf>
    <xf numFmtId="0" fontId="33" fillId="0" borderId="5"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4" xfId="0" applyFont="1" applyBorder="1" applyAlignment="1">
      <alignment horizontal="center" vertical="center" wrapText="1"/>
    </xf>
    <xf numFmtId="0" fontId="33" fillId="0" borderId="33" xfId="0" applyFont="1" applyBorder="1" applyAlignment="1">
      <alignment horizontal="center" vertical="center" wrapText="1"/>
    </xf>
    <xf numFmtId="0" fontId="33" fillId="0" borderId="12" xfId="0" applyFont="1" applyBorder="1" applyAlignment="1">
      <alignment horizontal="center" vertical="center" wrapText="1"/>
    </xf>
    <xf numFmtId="0" fontId="33" fillId="0" borderId="34" xfId="0" applyFont="1" applyBorder="1" applyAlignment="1">
      <alignment horizontal="center" vertical="center" wrapText="1"/>
    </xf>
    <xf numFmtId="0" fontId="33" fillId="0" borderId="35" xfId="0" applyFont="1" applyBorder="1" applyAlignment="1">
      <alignment horizontal="center" vertical="center" wrapText="1"/>
    </xf>
    <xf numFmtId="0" fontId="33" fillId="0" borderId="13" xfId="0" applyFont="1" applyBorder="1" applyAlignment="1">
      <alignment horizontal="center" vertical="center" wrapText="1"/>
    </xf>
    <xf numFmtId="0" fontId="34" fillId="2" borderId="3" xfId="0" applyFont="1" applyFill="1" applyBorder="1" applyAlignment="1">
      <alignment horizontal="center" vertical="center" wrapText="1"/>
    </xf>
    <xf numFmtId="4" fontId="33" fillId="0" borderId="11" xfId="0" applyNumberFormat="1" applyFont="1" applyBorder="1" applyAlignment="1">
      <alignment horizontal="center" vertical="center" wrapText="1"/>
    </xf>
    <xf numFmtId="4" fontId="33" fillId="0" borderId="3" xfId="0" applyNumberFormat="1" applyFont="1" applyBorder="1" applyAlignment="1">
      <alignment horizontal="center" vertical="center" wrapText="1"/>
    </xf>
    <xf numFmtId="49" fontId="33" fillId="0" borderId="3" xfId="0" applyNumberFormat="1" applyFont="1" applyBorder="1" applyAlignment="1">
      <alignment horizontal="center" vertical="center" wrapText="1"/>
    </xf>
    <xf numFmtId="0" fontId="33" fillId="2" borderId="3" xfId="0" applyFont="1" applyFill="1" applyBorder="1" applyAlignment="1">
      <alignment horizontal="center" vertical="center" wrapText="1"/>
    </xf>
    <xf numFmtId="0" fontId="35" fillId="0" borderId="2" xfId="0" applyFont="1" applyBorder="1" applyAlignment="1">
      <alignment horizontal="center" vertical="center" wrapText="1"/>
    </xf>
    <xf numFmtId="0" fontId="35" fillId="0" borderId="11" xfId="0" applyFont="1" applyBorder="1" applyAlignment="1">
      <alignment horizontal="center" vertical="center" wrapText="1"/>
    </xf>
    <xf numFmtId="0" fontId="35" fillId="0" borderId="3" xfId="0" applyFont="1" applyBorder="1" applyAlignment="1">
      <alignment horizontal="center" vertical="center" wrapText="1"/>
    </xf>
    <xf numFmtId="0" fontId="29" fillId="2" borderId="1" xfId="0" applyFont="1" applyFill="1" applyBorder="1" applyAlignment="1">
      <alignment horizontal="center" vertical="top" wrapText="1"/>
    </xf>
    <xf numFmtId="0" fontId="29" fillId="0" borderId="1" xfId="0" applyFont="1" applyBorder="1" applyAlignment="1">
      <alignment horizontal="center" vertical="top" wrapText="1"/>
    </xf>
    <xf numFmtId="2" fontId="34" fillId="0" borderId="3" xfId="0" applyNumberFormat="1" applyFont="1" applyBorder="1" applyAlignment="1">
      <alignment horizontal="center" vertical="center" wrapText="1"/>
    </xf>
    <xf numFmtId="0" fontId="36" fillId="0" borderId="2" xfId="0" applyFont="1" applyBorder="1" applyAlignment="1">
      <alignment horizontal="center" vertical="top" wrapText="1"/>
    </xf>
    <xf numFmtId="0" fontId="36" fillId="0" borderId="11" xfId="0" applyFont="1" applyBorder="1" applyAlignment="1">
      <alignment horizontal="center" vertical="top" wrapText="1"/>
    </xf>
    <xf numFmtId="0" fontId="36" fillId="0" borderId="3" xfId="0" applyFont="1" applyBorder="1" applyAlignment="1">
      <alignment horizontal="center" vertical="top" wrapText="1"/>
    </xf>
    <xf numFmtId="0" fontId="29" fillId="0" borderId="5" xfId="0" applyFont="1" applyBorder="1" applyAlignment="1">
      <alignment horizontal="center" vertical="top" wrapText="1"/>
    </xf>
    <xf numFmtId="0" fontId="29" fillId="0" borderId="6" xfId="0" applyFont="1" applyBorder="1" applyAlignment="1">
      <alignment horizontal="center" vertical="top" wrapText="1"/>
    </xf>
    <xf numFmtId="0" fontId="29" fillId="0" borderId="4" xfId="0" applyFont="1" applyBorder="1" applyAlignment="1">
      <alignment horizontal="center" vertical="top" wrapText="1"/>
    </xf>
    <xf numFmtId="0" fontId="29" fillId="0" borderId="33" xfId="0" applyFont="1" applyBorder="1" applyAlignment="1">
      <alignment horizontal="center" vertical="top" wrapText="1"/>
    </xf>
    <xf numFmtId="0" fontId="29" fillId="0" borderId="0" xfId="0" applyFont="1" applyAlignment="1">
      <alignment horizontal="center" vertical="top" wrapText="1"/>
    </xf>
    <xf numFmtId="0" fontId="29" fillId="0" borderId="12" xfId="0" applyFont="1" applyBorder="1" applyAlignment="1">
      <alignment horizontal="center" vertical="top" wrapText="1"/>
    </xf>
    <xf numFmtId="0" fontId="29" fillId="0" borderId="34" xfId="0" applyFont="1" applyBorder="1" applyAlignment="1">
      <alignment horizontal="center" vertical="top" wrapText="1"/>
    </xf>
    <xf numFmtId="0" fontId="29" fillId="0" borderId="35" xfId="0" applyFont="1" applyBorder="1" applyAlignment="1">
      <alignment horizontal="center" vertical="top" wrapText="1"/>
    </xf>
    <xf numFmtId="0" fontId="29" fillId="0" borderId="13" xfId="0" applyFont="1" applyBorder="1" applyAlignment="1">
      <alignment horizontal="center" vertical="top" wrapText="1"/>
    </xf>
    <xf numFmtId="4" fontId="30" fillId="0" borderId="2" xfId="0" applyNumberFormat="1" applyFont="1" applyBorder="1" applyAlignment="1">
      <alignment horizontal="center" vertical="top" wrapText="1"/>
    </xf>
    <xf numFmtId="4" fontId="29" fillId="0" borderId="2" xfId="0" applyNumberFormat="1" applyFont="1" applyBorder="1" applyAlignment="1">
      <alignment horizontal="center" vertical="top" wrapText="1"/>
    </xf>
    <xf numFmtId="0" fontId="30" fillId="0" borderId="11" xfId="0" applyFont="1" applyBorder="1" applyAlignment="1">
      <alignment horizontal="center" vertical="top" wrapText="1"/>
    </xf>
    <xf numFmtId="49" fontId="36" fillId="0" borderId="2" xfId="0" applyNumberFormat="1" applyFont="1" applyBorder="1" applyAlignment="1">
      <alignment horizontal="center" vertical="top" wrapText="1"/>
    </xf>
    <xf numFmtId="49" fontId="36" fillId="0" borderId="11" xfId="0" applyNumberFormat="1" applyFont="1" applyBorder="1" applyAlignment="1">
      <alignment horizontal="center" vertical="top" wrapText="1"/>
    </xf>
    <xf numFmtId="49" fontId="36" fillId="0" borderId="3" xfId="0" applyNumberFormat="1" applyFont="1" applyBorder="1" applyAlignment="1">
      <alignment horizontal="center" vertical="top" wrapText="1"/>
    </xf>
    <xf numFmtId="14" fontId="28" fillId="0" borderId="11" xfId="0" applyNumberFormat="1" applyFont="1" applyBorder="1" applyAlignment="1">
      <alignment horizontal="center" vertical="top" wrapText="1"/>
    </xf>
    <xf numFmtId="14" fontId="28" fillId="0" borderId="3" xfId="0" applyNumberFormat="1" applyFont="1" applyBorder="1" applyAlignment="1">
      <alignment horizontal="center" vertical="top" wrapText="1"/>
    </xf>
    <xf numFmtId="0" fontId="29" fillId="0" borderId="11" xfId="0" applyFont="1" applyBorder="1" applyAlignment="1">
      <alignment horizontal="center" vertical="top" wrapText="1"/>
    </xf>
    <xf numFmtId="0" fontId="30" fillId="2" borderId="2" xfId="0" applyFont="1" applyFill="1" applyBorder="1" applyAlignment="1">
      <alignment horizontal="center" vertical="top"/>
    </xf>
    <xf numFmtId="0" fontId="30" fillId="2" borderId="11" xfId="0" applyFont="1" applyFill="1" applyBorder="1" applyAlignment="1">
      <alignment horizontal="center" vertical="top"/>
    </xf>
    <xf numFmtId="0" fontId="30" fillId="2" borderId="3" xfId="0" applyFont="1" applyFill="1" applyBorder="1" applyAlignment="1">
      <alignment horizontal="center" vertical="top"/>
    </xf>
    <xf numFmtId="4" fontId="28" fillId="0" borderId="2" xfId="0" applyNumberFormat="1" applyFont="1" applyBorder="1" applyAlignment="1">
      <alignment horizontal="center" vertical="top" wrapText="1"/>
    </xf>
    <xf numFmtId="4" fontId="28" fillId="0" borderId="11" xfId="0" applyNumberFormat="1" applyFont="1" applyBorder="1" applyAlignment="1">
      <alignment horizontal="center" vertical="top" wrapText="1"/>
    </xf>
    <xf numFmtId="4" fontId="28" fillId="0" borderId="3" xfId="0" applyNumberFormat="1" applyFont="1" applyBorder="1" applyAlignment="1">
      <alignment horizontal="center" vertical="top" wrapText="1"/>
    </xf>
    <xf numFmtId="0" fontId="28" fillId="0" borderId="2" xfId="0" applyFont="1" applyBorder="1" applyAlignment="1">
      <alignment horizontal="center" vertical="top" wrapText="1"/>
    </xf>
    <xf numFmtId="0" fontId="19" fillId="0" borderId="11" xfId="0" applyFont="1" applyBorder="1" applyAlignment="1">
      <alignment horizontal="center" vertical="top" wrapText="1"/>
    </xf>
    <xf numFmtId="0" fontId="19" fillId="0" borderId="3" xfId="0" applyFont="1" applyBorder="1" applyAlignment="1">
      <alignment horizontal="center" vertical="top" wrapText="1"/>
    </xf>
    <xf numFmtId="0" fontId="30" fillId="2" borderId="11" xfId="0" applyFont="1" applyFill="1" applyBorder="1" applyAlignment="1">
      <alignment horizontal="center" vertical="top" wrapText="1"/>
    </xf>
    <xf numFmtId="0" fontId="37" fillId="0" borderId="2" xfId="0" applyFont="1" applyBorder="1" applyAlignment="1">
      <alignment horizontal="center" vertical="top" wrapText="1"/>
    </xf>
    <xf numFmtId="0" fontId="37" fillId="0" borderId="11" xfId="0" applyFont="1" applyBorder="1" applyAlignment="1">
      <alignment horizontal="center" vertical="top" wrapText="1"/>
    </xf>
    <xf numFmtId="0" fontId="37" fillId="0" borderId="3" xfId="0" applyFont="1" applyBorder="1" applyAlignment="1">
      <alignment horizontal="center" vertical="top" wrapText="1"/>
    </xf>
    <xf numFmtId="0" fontId="28" fillId="0" borderId="11" xfId="0" applyFont="1" applyBorder="1" applyAlignment="1">
      <alignment horizontal="center" vertical="top" wrapText="1"/>
    </xf>
    <xf numFmtId="49" fontId="28" fillId="0" borderId="2" xfId="0" applyNumberFormat="1" applyFont="1" applyBorder="1" applyAlignment="1">
      <alignment horizontal="center"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49" fontId="4" fillId="0" borderId="2" xfId="0" applyNumberFormat="1" applyFont="1" applyBorder="1" applyAlignment="1">
      <alignment horizontal="center" vertical="top" wrapText="1"/>
    </xf>
    <xf numFmtId="49" fontId="4" fillId="0" borderId="3" xfId="0" applyNumberFormat="1" applyFont="1" applyBorder="1" applyAlignment="1">
      <alignment horizontal="center" vertical="top" wrapText="1"/>
    </xf>
    <xf numFmtId="3" fontId="4" fillId="0" borderId="2" xfId="0" applyNumberFormat="1" applyFont="1" applyBorder="1" applyAlignment="1">
      <alignment horizontal="left" vertical="top" wrapText="1"/>
    </xf>
    <xf numFmtId="4" fontId="4" fillId="0" borderId="1" xfId="0" applyNumberFormat="1" applyFont="1" applyBorder="1" applyAlignment="1">
      <alignment horizontal="left" vertical="top"/>
    </xf>
    <xf numFmtId="0" fontId="4" fillId="0" borderId="1" xfId="0" applyFont="1" applyBorder="1" applyAlignment="1">
      <alignment horizontal="left" vertical="top"/>
    </xf>
    <xf numFmtId="2" fontId="4" fillId="0" borderId="2" xfId="0" applyNumberFormat="1" applyFont="1" applyBorder="1" applyAlignment="1">
      <alignment horizontal="left" vertical="top" wrapText="1"/>
    </xf>
    <xf numFmtId="2" fontId="4" fillId="0" borderId="3" xfId="0" applyNumberFormat="1" applyFont="1" applyBorder="1" applyAlignment="1">
      <alignment horizontal="left" vertical="top" wrapText="1"/>
    </xf>
    <xf numFmtId="3" fontId="4" fillId="0" borderId="2" xfId="0" applyNumberFormat="1" applyFont="1" applyBorder="1" applyAlignment="1">
      <alignment horizontal="center" vertical="top" wrapText="1"/>
    </xf>
    <xf numFmtId="4" fontId="4" fillId="0" borderId="2" xfId="0" applyNumberFormat="1" applyFont="1" applyBorder="1" applyAlignment="1">
      <alignment horizontal="left" vertical="top" wrapText="1"/>
    </xf>
    <xf numFmtId="4" fontId="4" fillId="0" borderId="3" xfId="0" applyNumberFormat="1" applyFont="1" applyBorder="1" applyAlignment="1">
      <alignment horizontal="left" vertical="top" wrapText="1"/>
    </xf>
    <xf numFmtId="4" fontId="4" fillId="0" borderId="2" xfId="0" applyNumberFormat="1" applyFont="1" applyBorder="1" applyAlignment="1">
      <alignment horizontal="center" vertical="top" wrapText="1"/>
    </xf>
    <xf numFmtId="4" fontId="4" fillId="0" borderId="3" xfId="0" applyNumberFormat="1" applyFont="1" applyBorder="1" applyAlignment="1">
      <alignment horizontal="center" vertical="top" wrapText="1"/>
    </xf>
    <xf numFmtId="14" fontId="0" fillId="0" borderId="1" xfId="0" applyNumberFormat="1" applyBorder="1" applyAlignment="1">
      <alignment horizontal="center" vertical="center"/>
    </xf>
    <xf numFmtId="0" fontId="0" fillId="0" borderId="1" xfId="0" applyBorder="1" applyAlignment="1">
      <alignment horizontal="center" vertical="center"/>
    </xf>
    <xf numFmtId="4" fontId="34" fillId="0" borderId="2" xfId="0" applyNumberFormat="1" applyFont="1" applyBorder="1" applyAlignment="1">
      <alignment horizontal="center" vertical="center" wrapText="1"/>
    </xf>
    <xf numFmtId="14" fontId="34" fillId="0" borderId="2" xfId="0" applyNumberFormat="1" applyFont="1" applyBorder="1" applyAlignment="1">
      <alignment horizontal="center" vertical="center" wrapText="1"/>
    </xf>
    <xf numFmtId="0" fontId="33" fillId="0" borderId="2" xfId="0" applyFont="1" applyBorder="1" applyAlignment="1">
      <alignment horizontal="left" vertical="top" wrapText="1"/>
    </xf>
    <xf numFmtId="0" fontId="33" fillId="0" borderId="3" xfId="0" applyFont="1" applyBorder="1" applyAlignment="1">
      <alignment horizontal="left" vertical="top" wrapText="1"/>
    </xf>
    <xf numFmtId="0" fontId="33" fillId="0" borderId="2" xfId="0" applyFont="1" applyBorder="1" applyAlignment="1">
      <alignment horizontal="center" vertical="top" wrapText="1"/>
    </xf>
    <xf numFmtId="0" fontId="33" fillId="0" borderId="3" xfId="0" applyFont="1" applyBorder="1" applyAlignment="1">
      <alignment horizontal="center" vertical="top" wrapText="1"/>
    </xf>
    <xf numFmtId="49" fontId="33" fillId="0" borderId="2" xfId="0" applyNumberFormat="1" applyFont="1" applyBorder="1" applyAlignment="1">
      <alignment horizontal="center" vertical="top" wrapText="1"/>
    </xf>
    <xf numFmtId="49" fontId="33" fillId="0" borderId="3" xfId="0" applyNumberFormat="1" applyFont="1" applyBorder="1" applyAlignment="1">
      <alignment horizontal="center" vertical="top" wrapText="1"/>
    </xf>
    <xf numFmtId="3" fontId="33" fillId="0" borderId="2" xfId="0" applyNumberFormat="1" applyFont="1" applyBorder="1" applyAlignment="1">
      <alignment horizontal="left" vertical="top" wrapText="1"/>
    </xf>
    <xf numFmtId="4" fontId="33" fillId="0" borderId="1" xfId="0" applyNumberFormat="1" applyFont="1" applyBorder="1" applyAlignment="1">
      <alignment horizontal="left" vertical="top"/>
    </xf>
    <xf numFmtId="0" fontId="33" fillId="0" borderId="1" xfId="0" applyFont="1" applyBorder="1" applyAlignment="1">
      <alignment horizontal="left" vertical="top"/>
    </xf>
    <xf numFmtId="2" fontId="33" fillId="0" borderId="2" xfId="0" applyNumberFormat="1" applyFont="1" applyBorder="1" applyAlignment="1">
      <alignment horizontal="left" vertical="top" wrapText="1"/>
    </xf>
    <xf numFmtId="2" fontId="33" fillId="0" borderId="3" xfId="0" applyNumberFormat="1" applyFont="1" applyBorder="1" applyAlignment="1">
      <alignment horizontal="left" vertical="top" wrapText="1"/>
    </xf>
    <xf numFmtId="4" fontId="33" fillId="0" borderId="2" xfId="0" applyNumberFormat="1" applyFont="1" applyBorder="1" applyAlignment="1">
      <alignment horizontal="center" vertical="top" wrapText="1"/>
    </xf>
    <xf numFmtId="4" fontId="33" fillId="0" borderId="3" xfId="0" applyNumberFormat="1" applyFont="1" applyBorder="1" applyAlignment="1">
      <alignment horizontal="center" vertical="top" wrapText="1"/>
    </xf>
    <xf numFmtId="4" fontId="33" fillId="0" borderId="2" xfId="0" applyNumberFormat="1" applyFont="1" applyBorder="1" applyAlignment="1">
      <alignment horizontal="left" vertical="top" wrapText="1"/>
    </xf>
    <xf numFmtId="4" fontId="33" fillId="0" borderId="3" xfId="0" applyNumberFormat="1" applyFont="1" applyBorder="1" applyAlignment="1">
      <alignment horizontal="left" vertical="top" wrapText="1"/>
    </xf>
    <xf numFmtId="0" fontId="9" fillId="2" borderId="2" xfId="0" applyFont="1" applyFill="1" applyBorder="1" applyAlignment="1">
      <alignment horizontal="center" vertical="top" wrapText="1"/>
    </xf>
    <xf numFmtId="0" fontId="9" fillId="2" borderId="3" xfId="0" applyFont="1" applyFill="1" applyBorder="1" applyAlignment="1">
      <alignment horizontal="center" vertical="top" wrapText="1"/>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2" fontId="1" fillId="2" borderId="2" xfId="0" applyNumberFormat="1" applyFont="1" applyFill="1" applyBorder="1" applyAlignment="1">
      <alignment horizontal="center" vertical="top" wrapText="1"/>
    </xf>
    <xf numFmtId="2" fontId="1" fillId="2" borderId="3" xfId="0" applyNumberFormat="1" applyFont="1" applyFill="1" applyBorder="1" applyAlignment="1">
      <alignment horizontal="center" vertical="top" wrapText="1"/>
    </xf>
    <xf numFmtId="14" fontId="33" fillId="2" borderId="2" xfId="0" applyNumberFormat="1" applyFont="1" applyFill="1" applyBorder="1" applyAlignment="1">
      <alignment horizontal="center" vertical="top"/>
    </xf>
    <xf numFmtId="14" fontId="33" fillId="2" borderId="3" xfId="0" applyNumberFormat="1" applyFont="1" applyFill="1" applyBorder="1" applyAlignment="1">
      <alignment horizontal="center" vertical="top"/>
    </xf>
    <xf numFmtId="0" fontId="34" fillId="2" borderId="2" xfId="0" applyFont="1" applyFill="1" applyBorder="1" applyAlignment="1">
      <alignment horizontal="center" vertical="top" wrapText="1"/>
    </xf>
    <xf numFmtId="0" fontId="34" fillId="2" borderId="3" xfId="0" applyFont="1" applyFill="1" applyBorder="1" applyAlignment="1">
      <alignment horizontal="center" vertical="top" wrapText="1"/>
    </xf>
    <xf numFmtId="0" fontId="4" fillId="0" borderId="16" xfId="0" applyFont="1" applyBorder="1" applyAlignment="1">
      <alignment horizontal="center" vertical="center" wrapText="1"/>
    </xf>
    <xf numFmtId="0" fontId="4" fillId="0" borderId="24" xfId="0" applyFont="1" applyBorder="1" applyAlignment="1">
      <alignment horizontal="center" vertical="center" wrapText="1"/>
    </xf>
    <xf numFmtId="164" fontId="4" fillId="0" borderId="16" xfId="0" applyNumberFormat="1" applyFont="1" applyBorder="1" applyAlignment="1">
      <alignment horizontal="center" vertical="center" wrapText="1"/>
    </xf>
    <xf numFmtId="164" fontId="4" fillId="0" borderId="24" xfId="0" applyNumberFormat="1" applyFont="1" applyBorder="1" applyAlignment="1">
      <alignment horizontal="center" vertical="center" wrapText="1"/>
    </xf>
    <xf numFmtId="14" fontId="41" fillId="0" borderId="20" xfId="0" applyNumberFormat="1" applyFont="1" applyBorder="1" applyAlignment="1">
      <alignment horizontal="center" vertical="center" wrapText="1"/>
    </xf>
    <xf numFmtId="0" fontId="41" fillId="0" borderId="31" xfId="0" applyFont="1" applyBorder="1" applyAlignment="1">
      <alignment horizontal="center" vertical="center" wrapText="1"/>
    </xf>
    <xf numFmtId="0" fontId="4" fillId="0" borderId="0" xfId="0" applyFont="1" applyAlignment="1">
      <alignment horizontal="left"/>
    </xf>
    <xf numFmtId="0" fontId="8" fillId="0" borderId="0" xfId="0" applyFont="1" applyAlignment="1">
      <alignment horizontal="center"/>
    </xf>
    <xf numFmtId="4" fontId="4" fillId="0" borderId="16" xfId="0" applyNumberFormat="1" applyFont="1" applyBorder="1" applyAlignment="1">
      <alignment horizontal="center" vertical="center" wrapText="1"/>
    </xf>
    <xf numFmtId="4" fontId="4" fillId="0" borderId="24" xfId="0" applyNumberFormat="1" applyFont="1" applyBorder="1" applyAlignment="1">
      <alignment horizontal="center" vertical="center" wrapText="1"/>
    </xf>
    <xf numFmtId="14" fontId="41" fillId="0" borderId="26" xfId="0" applyNumberFormat="1" applyFont="1" applyBorder="1" applyAlignment="1">
      <alignment horizontal="center" vertical="center" wrapText="1"/>
    </xf>
    <xf numFmtId="0" fontId="41" fillId="0" borderId="26"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23" xfId="0" applyFont="1" applyBorder="1" applyAlignment="1">
      <alignment horizontal="center" vertical="center" wrapText="1"/>
    </xf>
    <xf numFmtId="4" fontId="4" fillId="0" borderId="11" xfId="0" applyNumberFormat="1" applyFont="1" applyBorder="1" applyAlignment="1">
      <alignment horizontal="center" vertical="center" wrapText="1"/>
    </xf>
    <xf numFmtId="0" fontId="4" fillId="0" borderId="11" xfId="0" applyFont="1" applyBorder="1" applyAlignment="1">
      <alignment horizontal="center" vertical="center" wrapText="1"/>
    </xf>
    <xf numFmtId="164" fontId="4" fillId="0" borderId="11" xfId="0" applyNumberFormat="1" applyFont="1" applyBorder="1" applyAlignment="1">
      <alignment horizontal="center" vertical="center" wrapText="1"/>
    </xf>
    <xf numFmtId="0" fontId="4" fillId="0" borderId="15"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5" xfId="0" applyFont="1" applyBorder="1" applyAlignment="1">
      <alignment horizontal="center" vertical="center" wrapText="1"/>
    </xf>
    <xf numFmtId="164" fontId="4" fillId="0" borderId="15" xfId="0" applyNumberFormat="1" applyFont="1" applyBorder="1" applyAlignment="1">
      <alignment horizontal="center" vertical="center" wrapText="1"/>
    </xf>
    <xf numFmtId="164" fontId="4" fillId="0" borderId="25" xfId="0" applyNumberFormat="1" applyFont="1" applyBorder="1" applyAlignment="1">
      <alignment horizontal="center" vertical="center" wrapText="1"/>
    </xf>
    <xf numFmtId="14" fontId="5" fillId="0" borderId="44" xfId="0" applyNumberFormat="1" applyFont="1" applyBorder="1" applyAlignment="1">
      <alignment horizontal="center" vertical="center" wrapText="1"/>
    </xf>
    <xf numFmtId="0" fontId="5" fillId="0" borderId="48" xfId="0" applyFont="1" applyBorder="1" applyAlignment="1">
      <alignment horizontal="center" vertical="center" wrapText="1"/>
    </xf>
    <xf numFmtId="0" fontId="4" fillId="0" borderId="22" xfId="0" applyFont="1" applyBorder="1" applyAlignment="1">
      <alignment horizontal="center" vertical="center" wrapText="1"/>
    </xf>
    <xf numFmtId="4" fontId="4" fillId="0" borderId="15" xfId="0" applyNumberFormat="1" applyFont="1" applyBorder="1" applyAlignment="1">
      <alignment horizontal="center" vertical="center" wrapText="1"/>
    </xf>
    <xf numFmtId="4" fontId="4" fillId="0" borderId="25" xfId="0" applyNumberFormat="1" applyFont="1" applyBorder="1" applyAlignment="1">
      <alignment horizontal="center" vertical="center" wrapText="1"/>
    </xf>
    <xf numFmtId="0" fontId="4" fillId="0" borderId="14" xfId="0" applyFont="1" applyBorder="1" applyAlignment="1">
      <alignment horizontal="center" vertical="center" wrapText="1"/>
    </xf>
    <xf numFmtId="0" fontId="4" fillId="0" borderId="47" xfId="0" applyFont="1" applyBorder="1" applyAlignment="1">
      <alignment horizontal="center" vertical="center" wrapText="1"/>
    </xf>
    <xf numFmtId="14" fontId="41" fillId="0" borderId="44" xfId="0" applyNumberFormat="1" applyFont="1" applyBorder="1" applyAlignment="1">
      <alignment horizontal="center" vertical="center" wrapText="1"/>
    </xf>
    <xf numFmtId="0" fontId="41" fillId="0" borderId="48" xfId="0" applyFont="1" applyBorder="1" applyAlignment="1">
      <alignment horizontal="center" vertical="center" wrapText="1"/>
    </xf>
    <xf numFmtId="4" fontId="4" fillId="0" borderId="1" xfId="0" applyNumberFormat="1" applyFont="1" applyBorder="1" applyAlignment="1">
      <alignment horizontal="center" vertical="center" wrapText="1"/>
    </xf>
    <xf numFmtId="164" fontId="4" fillId="0" borderId="1" xfId="0" applyNumberFormat="1" applyFont="1" applyBorder="1" applyAlignment="1">
      <alignment horizontal="center" vertical="center" wrapText="1"/>
    </xf>
    <xf numFmtId="0" fontId="5" fillId="0" borderId="46" xfId="0" applyFont="1" applyBorder="1" applyAlignment="1">
      <alignment horizontal="center" vertical="center" wrapText="1"/>
    </xf>
    <xf numFmtId="0" fontId="4" fillId="0" borderId="45" xfId="0" applyFont="1" applyBorder="1" applyAlignment="1">
      <alignment horizontal="center" vertical="center" wrapText="1"/>
    </xf>
    <xf numFmtId="14" fontId="5" fillId="0" borderId="20" xfId="0" applyNumberFormat="1" applyFont="1" applyBorder="1" applyAlignment="1">
      <alignment horizontal="center" vertical="center" wrapText="1"/>
    </xf>
    <xf numFmtId="0" fontId="5" fillId="0" borderId="31" xfId="0" applyFont="1" applyBorder="1" applyAlignment="1">
      <alignment horizontal="center" vertical="center" wrapText="1"/>
    </xf>
    <xf numFmtId="4" fontId="4" fillId="0" borderId="2" xfId="0" applyNumberFormat="1" applyFont="1" applyBorder="1" applyAlignment="1">
      <alignment horizontal="center" vertical="center" wrapText="1"/>
    </xf>
    <xf numFmtId="4" fontId="4" fillId="0" borderId="3" xfId="0" applyNumberFormat="1" applyFont="1" applyBorder="1" applyAlignment="1">
      <alignment horizontal="center" vertical="center" wrapText="1"/>
    </xf>
    <xf numFmtId="0" fontId="5" fillId="0" borderId="26" xfId="0" applyFont="1" applyBorder="1" applyAlignment="1">
      <alignment horizontal="center" vertical="center" wrapText="1"/>
    </xf>
    <xf numFmtId="0" fontId="4" fillId="0" borderId="3" xfId="0" applyFont="1" applyBorder="1" applyAlignment="1">
      <alignment horizontal="center" vertical="center" wrapText="1"/>
    </xf>
    <xf numFmtId="0" fontId="9" fillId="0" borderId="16" xfId="0" applyFont="1" applyBorder="1" applyAlignment="1">
      <alignment horizontal="center" vertical="top" wrapText="1"/>
    </xf>
    <xf numFmtId="0" fontId="9" fillId="0" borderId="3" xfId="0" applyFont="1" applyBorder="1" applyAlignment="1">
      <alignment horizontal="center" vertical="top" wrapText="1"/>
    </xf>
    <xf numFmtId="14" fontId="7" fillId="0" borderId="20" xfId="0" applyNumberFormat="1" applyFont="1" applyBorder="1" applyAlignment="1">
      <alignment horizontal="center" vertical="center" wrapText="1"/>
    </xf>
    <xf numFmtId="0" fontId="7" fillId="0" borderId="26" xfId="0" applyFont="1" applyBorder="1" applyAlignment="1">
      <alignment horizontal="center" vertical="center" wrapText="1"/>
    </xf>
    <xf numFmtId="4" fontId="38" fillId="0" borderId="16" xfId="0" applyNumberFormat="1" applyFont="1" applyBorder="1" applyAlignment="1">
      <alignment horizontal="center" vertical="center" wrapText="1"/>
    </xf>
    <xf numFmtId="4" fontId="38" fillId="0" borderId="3" xfId="0" applyNumberFormat="1" applyFont="1" applyBorder="1" applyAlignment="1">
      <alignment horizontal="center" vertical="center" wrapText="1"/>
    </xf>
    <xf numFmtId="0" fontId="9" fillId="0" borderId="2" xfId="0" applyFont="1" applyBorder="1" applyAlignment="1">
      <alignment horizontal="center" vertical="top" wrapText="1"/>
    </xf>
    <xf numFmtId="0" fontId="9" fillId="0" borderId="24" xfId="0" applyFont="1" applyBorder="1" applyAlignment="1">
      <alignment horizontal="center" vertical="top" wrapText="1"/>
    </xf>
    <xf numFmtId="4" fontId="8" fillId="0" borderId="2" xfId="0" applyNumberFormat="1" applyFont="1" applyBorder="1" applyAlignment="1">
      <alignment horizontal="center" vertical="center" wrapText="1"/>
    </xf>
    <xf numFmtId="4" fontId="8" fillId="0" borderId="24"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8" fillId="0" borderId="24" xfId="0" applyFont="1" applyBorder="1" applyAlignment="1">
      <alignment horizontal="center" vertical="center" wrapText="1"/>
    </xf>
    <xf numFmtId="0" fontId="38" fillId="0" borderId="16" xfId="0" applyFont="1" applyBorder="1" applyAlignment="1">
      <alignment horizontal="center" vertical="center" wrapText="1"/>
    </xf>
    <xf numFmtId="0" fontId="38" fillId="0" borderId="3" xfId="0" applyFont="1" applyBorder="1" applyAlignment="1">
      <alignment horizontal="center" vertical="center" wrapText="1"/>
    </xf>
    <xf numFmtId="0" fontId="38" fillId="0" borderId="11" xfId="0" applyFont="1" applyBorder="1" applyAlignment="1">
      <alignment horizontal="center" vertical="center" wrapText="1"/>
    </xf>
    <xf numFmtId="0" fontId="1" fillId="0" borderId="24"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4" xfId="0" applyFont="1" applyBorder="1" applyAlignment="1">
      <alignment horizontal="center" vertical="center" wrapText="1"/>
    </xf>
    <xf numFmtId="4" fontId="8" fillId="0" borderId="3"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7" fillId="0" borderId="31"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1" xfId="0" applyFont="1" applyBorder="1" applyAlignment="1">
      <alignment horizontal="center" vertical="center" wrapText="1"/>
    </xf>
    <xf numFmtId="4" fontId="8" fillId="0" borderId="16" xfId="0" applyNumberFormat="1" applyFont="1" applyBorder="1" applyAlignment="1">
      <alignment horizontal="center" vertical="center" wrapText="1"/>
    </xf>
    <xf numFmtId="4" fontId="8" fillId="0" borderId="11" xfId="0" applyNumberFormat="1" applyFont="1" applyBorder="1" applyAlignment="1">
      <alignment horizontal="center" vertical="center" wrapText="1"/>
    </xf>
    <xf numFmtId="0" fontId="5" fillId="0" borderId="16"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xf>
    <xf numFmtId="0" fontId="7" fillId="0" borderId="16" xfId="0" applyFont="1" applyBorder="1" applyAlignment="1">
      <alignment horizontal="center" vertical="center" wrapText="1"/>
    </xf>
    <xf numFmtId="0" fontId="7" fillId="0" borderId="11"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7"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21" xfId="0" applyFont="1" applyBorder="1" applyAlignment="1">
      <alignment horizontal="center" vertical="center" wrapText="1"/>
    </xf>
    <xf numFmtId="16" fontId="8" fillId="0" borderId="14" xfId="0" quotePrefix="1" applyNumberFormat="1" applyFont="1" applyBorder="1" applyAlignment="1">
      <alignment horizontal="center" vertical="center" wrapText="1"/>
    </xf>
    <xf numFmtId="16" fontId="8" fillId="0" borderId="45" xfId="0" quotePrefix="1" applyNumberFormat="1" applyFont="1" applyBorder="1" applyAlignment="1">
      <alignment horizontal="center" vertical="center" wrapText="1"/>
    </xf>
    <xf numFmtId="16" fontId="8" fillId="0" borderId="47" xfId="0" quotePrefix="1" applyNumberFormat="1" applyFont="1" applyBorder="1" applyAlignment="1">
      <alignment horizontal="center" vertical="center" wrapText="1"/>
    </xf>
    <xf numFmtId="16" fontId="8" fillId="0" borderId="15" xfId="0" quotePrefix="1" applyNumberFormat="1" applyFont="1" applyBorder="1" applyAlignment="1">
      <alignment horizontal="center" vertical="center" wrapText="1"/>
    </xf>
    <xf numFmtId="16" fontId="8" fillId="0" borderId="1" xfId="0" quotePrefix="1" applyNumberFormat="1" applyFont="1" applyBorder="1" applyAlignment="1">
      <alignment horizontal="center" vertical="center" wrapText="1"/>
    </xf>
    <xf numFmtId="16" fontId="8" fillId="0" borderId="25" xfId="0" quotePrefix="1" applyNumberFormat="1" applyFont="1" applyBorder="1" applyAlignment="1">
      <alignment horizontal="center" vertical="center" wrapText="1"/>
    </xf>
    <xf numFmtId="0" fontId="8" fillId="0" borderId="1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15" xfId="0" quotePrefix="1" applyFont="1" applyBorder="1" applyAlignment="1">
      <alignment horizontal="center" vertical="center" wrapText="1"/>
    </xf>
    <xf numFmtId="0" fontId="8" fillId="0" borderId="1" xfId="0" quotePrefix="1" applyFont="1" applyBorder="1" applyAlignment="1">
      <alignment horizontal="center" vertical="center" wrapText="1"/>
    </xf>
    <xf numFmtId="4" fontId="8" fillId="0" borderId="15" xfId="0" applyNumberFormat="1" applyFont="1" applyBorder="1" applyAlignment="1">
      <alignment horizontal="center" vertical="center" wrapText="1"/>
    </xf>
    <xf numFmtId="4" fontId="8" fillId="0" borderId="1" xfId="0" applyNumberFormat="1" applyFont="1" applyBorder="1" applyAlignment="1">
      <alignment horizontal="center" vertical="center" wrapText="1"/>
    </xf>
    <xf numFmtId="4" fontId="8" fillId="0" borderId="25" xfId="0" applyNumberFormat="1" applyFont="1" applyBorder="1" applyAlignment="1">
      <alignment horizontal="center" vertical="center" wrapText="1"/>
    </xf>
    <xf numFmtId="4" fontId="8" fillId="0" borderId="15" xfId="0" applyNumberFormat="1" applyFont="1" applyBorder="1" applyAlignment="1">
      <alignment horizontal="center" vertical="center"/>
    </xf>
    <xf numFmtId="4" fontId="8" fillId="0" borderId="1" xfId="0" applyNumberFormat="1" applyFont="1" applyBorder="1" applyAlignment="1">
      <alignment horizontal="center" vertical="center"/>
    </xf>
    <xf numFmtId="4" fontId="8" fillId="0" borderId="25" xfId="0" applyNumberFormat="1" applyFont="1" applyBorder="1" applyAlignment="1">
      <alignment horizontal="center" vertical="center"/>
    </xf>
    <xf numFmtId="49" fontId="8" fillId="0" borderId="44" xfId="0" applyNumberFormat="1" applyFont="1" applyBorder="1" applyAlignment="1">
      <alignment horizontal="center" vertical="center" wrapText="1"/>
    </xf>
    <xf numFmtId="49" fontId="8" fillId="0" borderId="46" xfId="0" applyNumberFormat="1" applyFont="1" applyBorder="1" applyAlignment="1">
      <alignment horizontal="center" vertical="center" wrapText="1"/>
    </xf>
    <xf numFmtId="49" fontId="8" fillId="0" borderId="48" xfId="0" applyNumberFormat="1" applyFont="1" applyBorder="1" applyAlignment="1">
      <alignment horizontal="center" vertical="center" wrapText="1"/>
    </xf>
    <xf numFmtId="0" fontId="8" fillId="0" borderId="25" xfId="0" quotePrefix="1" applyFont="1" applyBorder="1" applyAlignment="1">
      <alignment horizontal="center" vertical="center" wrapText="1"/>
    </xf>
    <xf numFmtId="49" fontId="8" fillId="0" borderId="15" xfId="0" applyNumberFormat="1" applyFont="1" applyBorder="1" applyAlignment="1">
      <alignment horizontal="center" vertical="center" wrapText="1"/>
    </xf>
    <xf numFmtId="49" fontId="8" fillId="0" borderId="1" xfId="0" applyNumberFormat="1" applyFont="1" applyBorder="1" applyAlignment="1">
      <alignment horizontal="center" vertical="center" wrapText="1"/>
    </xf>
    <xf numFmtId="49" fontId="8" fillId="0" borderId="25" xfId="0" applyNumberFormat="1" applyFont="1" applyBorder="1" applyAlignment="1">
      <alignment horizontal="center" vertical="center" wrapText="1"/>
    </xf>
    <xf numFmtId="167" fontId="8" fillId="0" borderId="44" xfId="0" applyNumberFormat="1" applyFont="1" applyBorder="1" applyAlignment="1">
      <alignment horizontal="center" vertical="center" wrapText="1"/>
    </xf>
    <xf numFmtId="167" fontId="8" fillId="0" borderId="48" xfId="0" applyNumberFormat="1" applyFont="1" applyBorder="1" applyAlignment="1">
      <alignment horizontal="center" vertical="center" wrapText="1"/>
    </xf>
    <xf numFmtId="49" fontId="42" fillId="0" borderId="15" xfId="0" applyNumberFormat="1" applyFont="1" applyBorder="1" applyAlignment="1">
      <alignment horizontal="center" vertical="center" wrapText="1"/>
    </xf>
    <xf numFmtId="49" fontId="42" fillId="0" borderId="1" xfId="0" applyNumberFormat="1" applyFont="1" applyBorder="1" applyAlignment="1">
      <alignment horizontal="center" vertical="center" wrapText="1"/>
    </xf>
    <xf numFmtId="49" fontId="42" fillId="0" borderId="25" xfId="0" applyNumberFormat="1" applyFont="1" applyBorder="1" applyAlignment="1">
      <alignment horizontal="center" vertical="center" wrapText="1"/>
    </xf>
    <xf numFmtId="0" fontId="4" fillId="0" borderId="1" xfId="0" applyFont="1" applyBorder="1" applyAlignment="1">
      <alignment horizontal="center" vertical="center"/>
    </xf>
    <xf numFmtId="0" fontId="4" fillId="0" borderId="25" xfId="0" applyFont="1" applyBorder="1" applyAlignment="1">
      <alignment horizontal="center" vertical="center"/>
    </xf>
    <xf numFmtId="4" fontId="4" fillId="0" borderId="1" xfId="0" applyNumberFormat="1" applyFont="1" applyBorder="1" applyAlignment="1">
      <alignment horizontal="center" vertical="center"/>
    </xf>
    <xf numFmtId="4" fontId="4" fillId="0" borderId="25" xfId="0" applyNumberFormat="1" applyFont="1" applyBorder="1" applyAlignment="1">
      <alignment horizontal="center" vertical="center"/>
    </xf>
    <xf numFmtId="0" fontId="12" fillId="6" borderId="15" xfId="0" applyFont="1" applyFill="1" applyBorder="1" applyAlignment="1">
      <alignment horizontal="center" vertical="top" wrapText="1"/>
    </xf>
    <xf numFmtId="0" fontId="12" fillId="6" borderId="1" xfId="0" applyFont="1" applyFill="1" applyBorder="1" applyAlignment="1">
      <alignment horizontal="center" vertical="top" wrapText="1"/>
    </xf>
    <xf numFmtId="0" fontId="28" fillId="6" borderId="15" xfId="0" applyFont="1" applyFill="1" applyBorder="1" applyAlignment="1">
      <alignment horizontal="center" vertical="center" wrapText="1"/>
    </xf>
    <xf numFmtId="0" fontId="28" fillId="6" borderId="1" xfId="0" applyFont="1" applyFill="1" applyBorder="1" applyAlignment="1">
      <alignment horizontal="center" vertical="center" wrapText="1"/>
    </xf>
    <xf numFmtId="4" fontId="32" fillId="0" borderId="1" xfId="0" applyNumberFormat="1" applyFont="1" applyBorder="1" applyAlignment="1">
      <alignment horizontal="center" vertical="center"/>
    </xf>
    <xf numFmtId="4" fontId="32" fillId="0" borderId="25" xfId="0" applyNumberFormat="1" applyFont="1" applyBorder="1" applyAlignment="1">
      <alignment horizontal="center" vertical="center"/>
    </xf>
    <xf numFmtId="0" fontId="12" fillId="6" borderId="14" xfId="0" applyFont="1" applyFill="1" applyBorder="1" applyAlignment="1">
      <alignment horizontal="center" vertical="top" wrapText="1"/>
    </xf>
    <xf numFmtId="0" fontId="12" fillId="6" borderId="45" xfId="0" applyFont="1" applyFill="1" applyBorder="1" applyAlignment="1">
      <alignment horizontal="center" vertical="top" wrapText="1"/>
    </xf>
    <xf numFmtId="0" fontId="12" fillId="6" borderId="47" xfId="0" applyFont="1" applyFill="1" applyBorder="1" applyAlignment="1">
      <alignment horizontal="center" vertical="top" wrapText="1"/>
    </xf>
    <xf numFmtId="0" fontId="12" fillId="6" borderId="25" xfId="0" applyFont="1" applyFill="1" applyBorder="1" applyAlignment="1">
      <alignment horizontal="center" vertical="top" wrapText="1"/>
    </xf>
    <xf numFmtId="4" fontId="12" fillId="6" borderId="15" xfId="0" applyNumberFormat="1" applyFont="1" applyFill="1" applyBorder="1" applyAlignment="1">
      <alignment horizontal="center" vertical="top" wrapText="1"/>
    </xf>
    <xf numFmtId="4" fontId="12" fillId="6" borderId="1" xfId="0" applyNumberFormat="1" applyFont="1" applyFill="1" applyBorder="1" applyAlignment="1">
      <alignment horizontal="center" vertical="top" wrapText="1"/>
    </xf>
    <xf numFmtId="4" fontId="12" fillId="6" borderId="25" xfId="0" applyNumberFormat="1" applyFont="1" applyFill="1" applyBorder="1" applyAlignment="1">
      <alignment horizontal="center" vertical="top" wrapText="1"/>
    </xf>
    <xf numFmtId="49" fontId="12" fillId="6" borderId="15" xfId="0" applyNumberFormat="1" applyFont="1" applyFill="1" applyBorder="1" applyAlignment="1">
      <alignment horizontal="center" vertical="center" wrapText="1"/>
    </xf>
    <xf numFmtId="49" fontId="12" fillId="6" borderId="1" xfId="0" applyNumberFormat="1" applyFont="1" applyFill="1" applyBorder="1" applyAlignment="1">
      <alignment horizontal="center" vertical="center" wrapText="1"/>
    </xf>
    <xf numFmtId="49" fontId="12" fillId="6" borderId="25" xfId="0" applyNumberFormat="1" applyFont="1" applyFill="1" applyBorder="1" applyAlignment="1">
      <alignment horizontal="center" vertical="center" wrapText="1"/>
    </xf>
    <xf numFmtId="167" fontId="28" fillId="6" borderId="44" xfId="0" applyNumberFormat="1" applyFont="1" applyFill="1" applyBorder="1" applyAlignment="1">
      <alignment horizontal="center" vertical="center" wrapText="1"/>
    </xf>
    <xf numFmtId="167" fontId="28" fillId="6" borderId="46" xfId="0" applyNumberFormat="1" applyFont="1" applyFill="1" applyBorder="1" applyAlignment="1">
      <alignment horizontal="center" vertical="center" wrapText="1"/>
    </xf>
    <xf numFmtId="167" fontId="28" fillId="6" borderId="48" xfId="0" applyNumberFormat="1" applyFont="1" applyFill="1" applyBorder="1" applyAlignment="1">
      <alignment horizontal="center" vertical="center" wrapText="1"/>
    </xf>
    <xf numFmtId="0" fontId="28" fillId="6" borderId="25" xfId="0" applyFont="1" applyFill="1" applyBorder="1" applyAlignment="1">
      <alignment horizontal="center" vertical="center" wrapText="1"/>
    </xf>
    <xf numFmtId="164" fontId="52" fillId="0" borderId="16" xfId="0" applyNumberFormat="1" applyFont="1" applyBorder="1" applyAlignment="1">
      <alignment horizontal="center" vertical="center" wrapText="1"/>
    </xf>
    <xf numFmtId="164" fontId="52" fillId="0" borderId="24" xfId="0" applyNumberFormat="1" applyFont="1" applyBorder="1" applyAlignment="1">
      <alignment horizontal="center" vertical="center" wrapText="1"/>
    </xf>
    <xf numFmtId="0" fontId="52" fillId="0" borderId="0" xfId="0" applyFont="1"/>
    <xf numFmtId="0" fontId="52" fillId="0" borderId="30" xfId="0" applyFont="1" applyBorder="1" applyAlignment="1">
      <alignment horizontal="center" vertical="center" wrapText="1"/>
    </xf>
    <xf numFmtId="0" fontId="52" fillId="0" borderId="16" xfId="0" applyFont="1" applyBorder="1" applyAlignment="1">
      <alignment horizontal="center" vertical="center" wrapText="1"/>
    </xf>
    <xf numFmtId="0" fontId="52" fillId="0" borderId="15" xfId="0" applyFont="1" applyBorder="1" applyAlignment="1">
      <alignment horizontal="center" vertical="center" wrapText="1"/>
    </xf>
    <xf numFmtId="4" fontId="52" fillId="0" borderId="16" xfId="0" applyNumberFormat="1" applyFont="1" applyBorder="1" applyAlignment="1">
      <alignment horizontal="center" vertical="center" wrapText="1"/>
    </xf>
    <xf numFmtId="0" fontId="41" fillId="0" borderId="20" xfId="0" applyFont="1" applyBorder="1" applyAlignment="1">
      <alignment horizontal="center" vertical="center" wrapText="1"/>
    </xf>
    <xf numFmtId="0" fontId="52" fillId="0" borderId="22" xfId="0" applyFont="1" applyBorder="1" applyAlignment="1">
      <alignment horizontal="center" vertical="center" wrapText="1"/>
    </xf>
    <xf numFmtId="0" fontId="52" fillId="0" borderId="11" xfId="0" applyFont="1" applyBorder="1" applyAlignment="1">
      <alignment horizontal="center" vertical="center" wrapText="1"/>
    </xf>
    <xf numFmtId="0" fontId="52" fillId="0" borderId="25" xfId="0" applyFont="1" applyBorder="1" applyAlignment="1">
      <alignment horizontal="center" vertical="center" wrapText="1"/>
    </xf>
    <xf numFmtId="0" fontId="52" fillId="0" borderId="2" xfId="0" applyFont="1" applyBorder="1" applyAlignment="1">
      <alignment horizontal="center" vertical="center" wrapText="1"/>
    </xf>
    <xf numFmtId="4" fontId="52" fillId="0" borderId="11" xfId="0" applyNumberFormat="1" applyFont="1" applyBorder="1" applyAlignment="1">
      <alignment horizontal="center" vertical="center" wrapText="1"/>
    </xf>
    <xf numFmtId="164" fontId="52" fillId="0" borderId="11" xfId="0" applyNumberFormat="1" applyFont="1" applyBorder="1" applyAlignment="1">
      <alignment horizontal="center" vertical="center" wrapText="1"/>
    </xf>
    <xf numFmtId="0" fontId="52" fillId="0" borderId="23" xfId="0" applyFont="1" applyBorder="1" applyAlignment="1">
      <alignment horizontal="center" vertical="center" wrapText="1"/>
    </xf>
    <xf numFmtId="0" fontId="52" fillId="0" borderId="24" xfId="0" applyFont="1" applyBorder="1" applyAlignment="1">
      <alignment horizontal="center" vertical="center" wrapText="1"/>
    </xf>
    <xf numFmtId="4" fontId="52" fillId="0" borderId="24" xfId="0" applyNumberFormat="1" applyFont="1" applyBorder="1" applyAlignment="1">
      <alignment horizontal="center" vertical="center" wrapText="1"/>
    </xf>
    <xf numFmtId="0" fontId="52" fillId="0" borderId="3" xfId="0" applyFont="1" applyBorder="1" applyAlignment="1">
      <alignment horizontal="center" vertical="center" wrapText="1"/>
    </xf>
    <xf numFmtId="0" fontId="52" fillId="0" borderId="0" xfId="0" applyFont="1"/>
  </cellXfs>
  <cellStyles count="4">
    <cellStyle name="Currency" xfId="1" builtinId="4"/>
    <cellStyle name="Good" xfId="2" builtinId="26"/>
    <cellStyle name="Normal" xfId="0" builtinId="0"/>
    <cellStyle name="Note" xfId="3"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Živilė Naujokienė" id="{714A232C-B830-4DAE-8BDF-2DBEF70E0615}" userId="S::z.naujokiene@cpva.lt::6c532603-744f-451e-a73b-3bf3ff4efb19"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24" dT="2026-08-13T14:04:33.88" personId="{714A232C-B830-4DAE-8BDF-2DBEF70E0615}" id="{4A125109-7215-41E2-9039-52F4743E662A}">
    <text>Projektas nebus įgyvendinamas</text>
  </threadedComment>
  <threadedComment ref="F29" dT="2026-08-13T14:03:18.89" personId="{714A232C-B830-4DAE-8BDF-2DBEF70E0615}" id="{C4B17C00-7A8E-4E8F-AF0B-44F988EBBC31}">
    <text>Projektas nebus įgyvendinamas</text>
  </threadedComment>
  <threadedComment ref="F35" dT="2026-08-13T14:01:21.75" personId="{714A232C-B830-4DAE-8BDF-2DBEF70E0615}" id="{0ACC3BC3-9DBD-413F-B2C6-90F0624F6950}">
    <text>Projektas nebus įgyvendinamas</text>
  </threadedComment>
  <threadedComment ref="F163" dT="2026-08-13T14:26:33.88" personId="{714A232C-B830-4DAE-8BDF-2DBEF70E0615}" id="{88DBF439-82E6-45B3-AB12-4185DFA960C7}">
    <text>Naujas projektas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6A5C8-E3C4-4A04-9EDF-AA9089F6FAEF}">
  <sheetPr>
    <pageSetUpPr fitToPage="1"/>
  </sheetPr>
  <dimension ref="B1:AM80"/>
  <sheetViews>
    <sheetView zoomScale="90" zoomScaleNormal="90" workbookViewId="0">
      <pane xSplit="6" ySplit="6" topLeftCell="G7" activePane="bottomRight" state="frozen"/>
      <selection pane="topRight" activeCell="G1" sqref="G1"/>
      <selection pane="bottomLeft" activeCell="A7" sqref="A7"/>
      <selection pane="bottomRight" activeCell="Z51" sqref="Z51"/>
    </sheetView>
  </sheetViews>
  <sheetFormatPr defaultColWidth="9.42578125" defaultRowHeight="12.75" x14ac:dyDescent="0.2"/>
  <cols>
    <col min="1" max="1" width="5" style="1" customWidth="1"/>
    <col min="2" max="2" width="21" style="1" customWidth="1"/>
    <col min="3" max="3" width="22.42578125" style="1" customWidth="1"/>
    <col min="4" max="4" width="13.5703125" style="1" customWidth="1"/>
    <col min="5" max="5" width="23.42578125" style="1" customWidth="1"/>
    <col min="6" max="6" width="30.5703125" style="1" customWidth="1"/>
    <col min="7" max="7" width="50.42578125" style="1" customWidth="1"/>
    <col min="8" max="8" width="14.5703125" style="1" customWidth="1"/>
    <col min="9" max="9" width="13.5703125" style="1" customWidth="1"/>
    <col min="10" max="10" width="26.5703125" style="1" customWidth="1"/>
    <col min="11" max="14" width="10.5703125" style="1" customWidth="1"/>
    <col min="15" max="16" width="15.5703125" style="1" customWidth="1"/>
    <col min="17" max="17" width="18.5703125" style="1" customWidth="1"/>
    <col min="18" max="18" width="15.5703125" style="1" customWidth="1"/>
    <col min="19" max="21" width="14" style="1" customWidth="1"/>
    <col min="22" max="22" width="12.42578125" style="1" customWidth="1"/>
    <col min="23" max="23" width="11.42578125" style="1" customWidth="1"/>
    <col min="24" max="24" width="10" style="1" customWidth="1"/>
    <col min="25" max="25" width="11.5703125" style="1" customWidth="1"/>
    <col min="26" max="27" width="12.42578125" style="1" customWidth="1"/>
    <col min="28" max="29" width="11.42578125" style="1" customWidth="1"/>
    <col min="30" max="30" width="12.42578125" style="1" customWidth="1"/>
    <col min="31" max="31" width="13" style="1" customWidth="1"/>
    <col min="32" max="33" width="11.42578125" style="1" customWidth="1"/>
    <col min="34" max="34" width="24.42578125" style="1" customWidth="1"/>
    <col min="35" max="35" width="19.42578125" style="1" customWidth="1"/>
    <col min="36" max="36" width="18.42578125" style="1" customWidth="1"/>
    <col min="37" max="16384" width="9.42578125" style="1"/>
  </cols>
  <sheetData>
    <row r="1" spans="2:36" customFormat="1" ht="15" x14ac:dyDescent="0.25">
      <c r="N1" s="15"/>
    </row>
    <row r="2" spans="2:36" customFormat="1" ht="15.75" x14ac:dyDescent="0.25">
      <c r="B2" s="327" t="s">
        <v>78</v>
      </c>
      <c r="C2" s="327"/>
      <c r="D2" s="327"/>
      <c r="E2" s="327"/>
      <c r="F2" s="327"/>
      <c r="G2" s="327"/>
      <c r="H2" s="327"/>
      <c r="I2" s="327"/>
      <c r="J2" s="327"/>
      <c r="K2" s="327"/>
      <c r="L2" s="327"/>
      <c r="M2" s="327"/>
      <c r="N2" s="327"/>
      <c r="O2" s="327"/>
      <c r="P2" s="327"/>
      <c r="Q2" s="327"/>
      <c r="R2" s="327"/>
      <c r="S2" s="327"/>
      <c r="T2" s="327"/>
      <c r="U2" s="327"/>
      <c r="V2" s="327"/>
      <c r="W2" s="327"/>
      <c r="X2" s="327"/>
      <c r="Y2" s="327"/>
      <c r="Z2" s="327"/>
      <c r="AA2" s="327"/>
      <c r="AB2" s="327"/>
      <c r="AC2" s="327"/>
      <c r="AD2" s="327"/>
      <c r="AE2" s="327"/>
      <c r="AF2" s="327"/>
      <c r="AG2" s="327"/>
      <c r="AH2" s="327"/>
      <c r="AI2" s="327"/>
    </row>
    <row r="3" spans="2:36" customFormat="1" ht="15" x14ac:dyDescent="0.25">
      <c r="N3" s="15"/>
    </row>
    <row r="4" spans="2:36" customFormat="1" ht="51.75" customHeight="1" x14ac:dyDescent="0.25">
      <c r="B4" s="328" t="s">
        <v>0</v>
      </c>
      <c r="C4" s="328" t="s">
        <v>1</v>
      </c>
      <c r="D4" s="328" t="s">
        <v>28</v>
      </c>
      <c r="E4" s="328" t="s">
        <v>79</v>
      </c>
      <c r="F4" s="328" t="s">
        <v>30</v>
      </c>
      <c r="G4" s="328" t="s">
        <v>3</v>
      </c>
      <c r="H4" s="328" t="s">
        <v>4</v>
      </c>
      <c r="I4" s="328" t="s">
        <v>80</v>
      </c>
      <c r="J4" s="329" t="s">
        <v>6</v>
      </c>
      <c r="K4" s="329"/>
      <c r="L4" s="329"/>
      <c r="M4" s="329"/>
      <c r="N4" s="319" t="s">
        <v>47</v>
      </c>
      <c r="O4" s="321" t="s">
        <v>81</v>
      </c>
      <c r="P4" s="322" t="s">
        <v>42</v>
      </c>
      <c r="Q4" s="322" t="s">
        <v>32</v>
      </c>
      <c r="R4" s="322" t="s">
        <v>37</v>
      </c>
      <c r="S4" s="322" t="s">
        <v>33</v>
      </c>
      <c r="T4" s="322" t="s">
        <v>55</v>
      </c>
      <c r="U4" s="322" t="s">
        <v>57</v>
      </c>
      <c r="V4" s="323" t="s">
        <v>59</v>
      </c>
      <c r="W4" s="323"/>
      <c r="X4" s="323"/>
      <c r="Y4" s="323"/>
      <c r="Z4" s="323"/>
      <c r="AA4" s="323"/>
      <c r="AB4" s="322" t="s">
        <v>69</v>
      </c>
      <c r="AC4" s="319" t="s">
        <v>75</v>
      </c>
      <c r="AD4" s="324" t="s">
        <v>82</v>
      </c>
      <c r="AE4" s="325"/>
      <c r="AF4" s="326"/>
      <c r="AG4" s="319" t="s">
        <v>27</v>
      </c>
      <c r="AH4" s="321" t="s">
        <v>36</v>
      </c>
      <c r="AI4" s="321" t="s">
        <v>83</v>
      </c>
      <c r="AJ4" s="322" t="s">
        <v>35</v>
      </c>
    </row>
    <row r="5" spans="2:36" customFormat="1" ht="48" customHeight="1" x14ac:dyDescent="0.25">
      <c r="B5" s="328"/>
      <c r="C5" s="328"/>
      <c r="D5" s="328"/>
      <c r="E5" s="328"/>
      <c r="F5" s="328"/>
      <c r="G5" s="328"/>
      <c r="H5" s="328"/>
      <c r="I5" s="328"/>
      <c r="J5" s="16" t="s">
        <v>7</v>
      </c>
      <c r="K5" s="16" t="s">
        <v>8</v>
      </c>
      <c r="L5" s="16" t="s">
        <v>9</v>
      </c>
      <c r="M5" s="16" t="s">
        <v>10</v>
      </c>
      <c r="N5" s="320"/>
      <c r="O5" s="321"/>
      <c r="P5" s="322"/>
      <c r="Q5" s="322"/>
      <c r="R5" s="322"/>
      <c r="S5" s="322"/>
      <c r="T5" s="322"/>
      <c r="U5" s="322"/>
      <c r="V5" s="18" t="s">
        <v>84</v>
      </c>
      <c r="W5" s="18" t="s">
        <v>62</v>
      </c>
      <c r="X5" s="18" t="s">
        <v>15</v>
      </c>
      <c r="Y5" s="18" t="s">
        <v>63</v>
      </c>
      <c r="Z5" s="18" t="s">
        <v>60</v>
      </c>
      <c r="AA5" s="18" t="s">
        <v>25</v>
      </c>
      <c r="AB5" s="322"/>
      <c r="AC5" s="320"/>
      <c r="AD5" s="18" t="s">
        <v>16</v>
      </c>
      <c r="AE5" s="18" t="s">
        <v>17</v>
      </c>
      <c r="AF5" s="18" t="s">
        <v>26</v>
      </c>
      <c r="AG5" s="320"/>
      <c r="AH5" s="321"/>
      <c r="AI5" s="321"/>
      <c r="AJ5" s="322"/>
    </row>
    <row r="6" spans="2:36" customFormat="1" ht="15" x14ac:dyDescent="0.25">
      <c r="B6" s="19">
        <v>1</v>
      </c>
      <c r="C6" s="19">
        <v>2</v>
      </c>
      <c r="D6" s="19">
        <v>3</v>
      </c>
      <c r="E6" s="19">
        <v>4</v>
      </c>
      <c r="F6" s="19">
        <v>5</v>
      </c>
      <c r="G6" s="19">
        <v>6</v>
      </c>
      <c r="H6" s="19">
        <v>7</v>
      </c>
      <c r="I6" s="19">
        <v>8</v>
      </c>
      <c r="J6" s="19">
        <v>9</v>
      </c>
      <c r="K6" s="19">
        <v>10</v>
      </c>
      <c r="L6" s="19">
        <v>11</v>
      </c>
      <c r="M6" s="19">
        <v>12</v>
      </c>
      <c r="N6" s="17">
        <v>13</v>
      </c>
      <c r="O6" s="19">
        <v>14</v>
      </c>
      <c r="P6" s="19">
        <v>15</v>
      </c>
      <c r="Q6" s="19">
        <v>16</v>
      </c>
      <c r="R6" s="19">
        <v>17</v>
      </c>
      <c r="S6" s="19">
        <v>18</v>
      </c>
      <c r="T6" s="19">
        <v>19</v>
      </c>
      <c r="U6" s="19">
        <v>20</v>
      </c>
      <c r="V6" s="19">
        <v>21</v>
      </c>
      <c r="W6" s="19">
        <v>22</v>
      </c>
      <c r="X6" s="19">
        <v>23</v>
      </c>
      <c r="Y6" s="19">
        <v>24</v>
      </c>
      <c r="Z6" s="19">
        <v>25</v>
      </c>
      <c r="AA6" s="19">
        <v>26</v>
      </c>
      <c r="AB6" s="19">
        <v>27</v>
      </c>
      <c r="AC6" s="19">
        <v>28</v>
      </c>
      <c r="AD6" s="19">
        <v>29</v>
      </c>
      <c r="AE6" s="19">
        <v>30</v>
      </c>
      <c r="AF6" s="19">
        <v>31</v>
      </c>
      <c r="AG6" s="19">
        <v>32</v>
      </c>
      <c r="AH6" s="19">
        <v>33</v>
      </c>
      <c r="AI6" s="19">
        <v>34</v>
      </c>
      <c r="AJ6" s="19">
        <v>35</v>
      </c>
    </row>
    <row r="7" spans="2:36" s="45" customFormat="1" ht="75" x14ac:dyDescent="0.25">
      <c r="B7" s="37" t="s">
        <v>85</v>
      </c>
      <c r="C7" s="37" t="s">
        <v>86</v>
      </c>
      <c r="D7" s="38" t="s">
        <v>199</v>
      </c>
      <c r="E7" s="38" t="s">
        <v>87</v>
      </c>
      <c r="F7" s="38" t="s">
        <v>200</v>
      </c>
      <c r="G7" s="47"/>
      <c r="H7" s="39"/>
      <c r="I7" s="39"/>
      <c r="J7" s="20" t="s">
        <v>108</v>
      </c>
      <c r="K7" s="21" t="s">
        <v>109</v>
      </c>
      <c r="L7" s="20" t="s">
        <v>110</v>
      </c>
      <c r="M7" s="20">
        <v>57</v>
      </c>
      <c r="N7" s="39"/>
      <c r="O7" s="38" t="s">
        <v>94</v>
      </c>
      <c r="P7" s="39" t="s">
        <v>95</v>
      </c>
      <c r="Q7" s="39" t="s">
        <v>96</v>
      </c>
      <c r="R7" s="39" t="s">
        <v>97</v>
      </c>
      <c r="S7" s="39" t="s">
        <v>98</v>
      </c>
      <c r="T7" s="41">
        <f>U7+U9+U12+U18</f>
        <v>2153030.63</v>
      </c>
      <c r="U7" s="183">
        <f>V7</f>
        <v>561252.44999999995</v>
      </c>
      <c r="V7" s="184">
        <v>561252.44999999995</v>
      </c>
      <c r="W7" s="41"/>
      <c r="X7" s="41"/>
      <c r="Y7" s="41"/>
      <c r="Z7" s="41"/>
      <c r="AA7" s="41"/>
      <c r="AB7" s="185">
        <v>99044.55</v>
      </c>
      <c r="AC7" s="40" t="s">
        <v>100</v>
      </c>
      <c r="AD7" s="41"/>
      <c r="AE7" s="185">
        <f>U7</f>
        <v>561252.44999999995</v>
      </c>
      <c r="AF7" s="41"/>
      <c r="AG7" s="41"/>
      <c r="AH7" s="42" t="s">
        <v>101</v>
      </c>
      <c r="AI7" s="62" t="s">
        <v>201</v>
      </c>
      <c r="AJ7" s="44">
        <v>45085</v>
      </c>
    </row>
    <row r="8" spans="2:36" s="45" customFormat="1" ht="30" x14ac:dyDescent="0.25">
      <c r="B8" s="46" t="s">
        <v>202</v>
      </c>
      <c r="C8" s="47"/>
      <c r="D8" s="39"/>
      <c r="E8" s="39"/>
      <c r="F8" s="48"/>
      <c r="G8" s="49"/>
      <c r="H8" s="48"/>
      <c r="I8" s="48"/>
      <c r="J8" s="20" t="s">
        <v>111</v>
      </c>
      <c r="K8" s="21" t="s">
        <v>112</v>
      </c>
      <c r="L8" s="20" t="s">
        <v>104</v>
      </c>
      <c r="M8" s="20">
        <v>3</v>
      </c>
      <c r="N8" s="48"/>
      <c r="O8" s="48"/>
      <c r="P8" s="39"/>
      <c r="Q8" s="39"/>
      <c r="R8" s="39"/>
      <c r="S8" s="39"/>
      <c r="T8" s="41"/>
      <c r="U8" s="50"/>
      <c r="V8" s="51"/>
      <c r="W8" s="50"/>
      <c r="X8" s="50"/>
      <c r="Y8" s="50"/>
      <c r="Z8" s="50"/>
      <c r="AA8" s="50"/>
      <c r="AB8" s="50"/>
      <c r="AC8" s="50"/>
      <c r="AD8" s="50"/>
      <c r="AE8" s="48"/>
      <c r="AF8" s="41"/>
      <c r="AG8" s="41"/>
      <c r="AH8" s="43"/>
      <c r="AI8" s="43"/>
      <c r="AJ8" s="39"/>
    </row>
    <row r="9" spans="2:36" s="45" customFormat="1" ht="105" x14ac:dyDescent="0.25">
      <c r="B9" s="46" t="s">
        <v>202</v>
      </c>
      <c r="C9" s="47"/>
      <c r="D9" s="39"/>
      <c r="E9" s="39"/>
      <c r="F9" s="39" t="s">
        <v>203</v>
      </c>
      <c r="G9" s="37" t="s">
        <v>88</v>
      </c>
      <c r="H9" s="39" t="s">
        <v>89</v>
      </c>
      <c r="I9" s="39" t="s">
        <v>89</v>
      </c>
      <c r="J9" s="20" t="s">
        <v>90</v>
      </c>
      <c r="K9" s="21" t="s">
        <v>91</v>
      </c>
      <c r="L9" s="20" t="s">
        <v>92</v>
      </c>
      <c r="M9" s="20">
        <v>186</v>
      </c>
      <c r="N9" s="38" t="s">
        <v>93</v>
      </c>
      <c r="O9" s="38" t="s">
        <v>113</v>
      </c>
      <c r="P9" s="39"/>
      <c r="Q9" s="39"/>
      <c r="R9" s="39"/>
      <c r="S9" s="39"/>
      <c r="T9" s="41"/>
      <c r="U9" s="40">
        <f>V9</f>
        <v>552500</v>
      </c>
      <c r="V9" s="40">
        <v>552500</v>
      </c>
      <c r="W9" s="40" t="s">
        <v>99</v>
      </c>
      <c r="X9" s="40" t="s">
        <v>99</v>
      </c>
      <c r="Y9" s="40" t="s">
        <v>99</v>
      </c>
      <c r="Z9" s="40"/>
      <c r="AA9" s="40" t="s">
        <v>99</v>
      </c>
      <c r="AB9" s="40">
        <v>97500</v>
      </c>
      <c r="AC9" s="40" t="s">
        <v>100</v>
      </c>
      <c r="AD9" s="40"/>
      <c r="AE9" s="40">
        <f>U9</f>
        <v>552500</v>
      </c>
      <c r="AF9" s="40"/>
      <c r="AG9" s="40"/>
      <c r="AH9" s="43"/>
      <c r="AI9" s="43"/>
      <c r="AJ9" s="39"/>
    </row>
    <row r="10" spans="2:36" s="45" customFormat="1" ht="31.5" customHeight="1" x14ac:dyDescent="0.25">
      <c r="B10" s="46" t="s">
        <v>202</v>
      </c>
      <c r="C10" s="47"/>
      <c r="D10" s="39"/>
      <c r="E10" s="39"/>
      <c r="F10" s="39"/>
      <c r="G10" s="47"/>
      <c r="H10" s="39"/>
      <c r="I10" s="39"/>
      <c r="J10" s="20" t="s">
        <v>102</v>
      </c>
      <c r="K10" s="21" t="s">
        <v>103</v>
      </c>
      <c r="L10" s="20" t="s">
        <v>104</v>
      </c>
      <c r="M10" s="20">
        <v>54</v>
      </c>
      <c r="N10" s="39"/>
      <c r="O10" s="39"/>
      <c r="P10" s="39"/>
      <c r="Q10" s="39"/>
      <c r="R10" s="39"/>
      <c r="S10" s="39"/>
      <c r="T10" s="41"/>
      <c r="U10" s="41"/>
      <c r="V10" s="41"/>
      <c r="W10" s="41"/>
      <c r="X10" s="41"/>
      <c r="Y10" s="41"/>
      <c r="Z10" s="41"/>
      <c r="AA10" s="41"/>
      <c r="AB10" s="41"/>
      <c r="AC10" s="41"/>
      <c r="AD10" s="41"/>
      <c r="AE10" s="39"/>
      <c r="AF10" s="41"/>
      <c r="AG10" s="41"/>
      <c r="AH10" s="43"/>
      <c r="AI10" s="43"/>
      <c r="AJ10" s="39"/>
    </row>
    <row r="11" spans="2:36" s="45" customFormat="1" ht="60" x14ac:dyDescent="0.25">
      <c r="B11" s="46" t="s">
        <v>202</v>
      </c>
      <c r="C11" s="47"/>
      <c r="D11" s="39"/>
      <c r="E11" s="39"/>
      <c r="F11" s="48"/>
      <c r="G11" s="49"/>
      <c r="H11" s="39"/>
      <c r="I11" s="39"/>
      <c r="J11" s="20" t="s">
        <v>105</v>
      </c>
      <c r="K11" s="21" t="s">
        <v>106</v>
      </c>
      <c r="L11" s="20" t="s">
        <v>107</v>
      </c>
      <c r="M11" s="20">
        <v>193</v>
      </c>
      <c r="N11" s="48"/>
      <c r="O11" s="48"/>
      <c r="P11" s="39"/>
      <c r="Q11" s="39"/>
      <c r="R11" s="39"/>
      <c r="S11" s="39"/>
      <c r="T11" s="41"/>
      <c r="U11" s="50"/>
      <c r="V11" s="50"/>
      <c r="W11" s="50"/>
      <c r="X11" s="50"/>
      <c r="Y11" s="50"/>
      <c r="Z11" s="50"/>
      <c r="AA11" s="50"/>
      <c r="AB11" s="50"/>
      <c r="AC11" s="50"/>
      <c r="AD11" s="50"/>
      <c r="AE11" s="48"/>
      <c r="AF11" s="50"/>
      <c r="AG11" s="50"/>
      <c r="AH11" s="43"/>
      <c r="AI11" s="43"/>
      <c r="AJ11" s="39"/>
    </row>
    <row r="12" spans="2:36" s="45" customFormat="1" ht="105" x14ac:dyDescent="0.25">
      <c r="B12" s="46" t="s">
        <v>202</v>
      </c>
      <c r="C12" s="47"/>
      <c r="D12" s="39"/>
      <c r="E12" s="39"/>
      <c r="F12" s="38" t="s">
        <v>204</v>
      </c>
      <c r="G12" s="37" t="s">
        <v>88</v>
      </c>
      <c r="H12" s="38" t="s">
        <v>89</v>
      </c>
      <c r="I12" s="38" t="s">
        <v>89</v>
      </c>
      <c r="J12" s="20" t="s">
        <v>114</v>
      </c>
      <c r="K12" s="21" t="s">
        <v>115</v>
      </c>
      <c r="L12" s="20" t="s">
        <v>92</v>
      </c>
      <c r="M12" s="239">
        <v>610</v>
      </c>
      <c r="N12" s="38" t="s">
        <v>93</v>
      </c>
      <c r="O12" s="38" t="s">
        <v>94</v>
      </c>
      <c r="P12" s="39"/>
      <c r="Q12" s="39"/>
      <c r="R12" s="39"/>
      <c r="S12" s="39"/>
      <c r="T12" s="41"/>
      <c r="U12" s="183">
        <f>+V12</f>
        <v>628178.18000000005</v>
      </c>
      <c r="V12" s="184">
        <f>628178.18</f>
        <v>628178.18000000005</v>
      </c>
      <c r="W12" s="40" t="s">
        <v>99</v>
      </c>
      <c r="X12" s="40" t="s">
        <v>99</v>
      </c>
      <c r="Y12" s="40" t="s">
        <v>99</v>
      </c>
      <c r="Z12" s="40"/>
      <c r="AA12" s="40" t="s">
        <v>99</v>
      </c>
      <c r="AB12" s="185">
        <v>110854.98</v>
      </c>
      <c r="AC12" s="40" t="s">
        <v>100</v>
      </c>
      <c r="AD12" s="40"/>
      <c r="AE12" s="185">
        <f>U12</f>
        <v>628178.18000000005</v>
      </c>
      <c r="AF12" s="40"/>
      <c r="AG12" s="40"/>
      <c r="AH12" s="43"/>
      <c r="AI12" s="43"/>
      <c r="AJ12" s="39"/>
    </row>
    <row r="13" spans="2:36" s="45" customFormat="1" ht="105" x14ac:dyDescent="0.25">
      <c r="B13" s="46" t="s">
        <v>202</v>
      </c>
      <c r="C13" s="47"/>
      <c r="D13" s="39"/>
      <c r="E13" s="39"/>
      <c r="F13" s="39"/>
      <c r="G13" s="47"/>
      <c r="H13" s="39"/>
      <c r="I13" s="39"/>
      <c r="J13" s="20" t="s">
        <v>116</v>
      </c>
      <c r="K13" s="21" t="s">
        <v>117</v>
      </c>
      <c r="L13" s="20" t="s">
        <v>118</v>
      </c>
      <c r="M13" s="20">
        <v>25</v>
      </c>
      <c r="N13" s="39"/>
      <c r="O13" s="39"/>
      <c r="P13" s="39"/>
      <c r="Q13" s="39"/>
      <c r="R13" s="39"/>
      <c r="S13" s="39"/>
      <c r="T13" s="41"/>
      <c r="U13" s="41"/>
      <c r="V13" s="41"/>
      <c r="W13" s="41"/>
      <c r="X13" s="41"/>
      <c r="Y13" s="41"/>
      <c r="Z13" s="41"/>
      <c r="AA13" s="41"/>
      <c r="AB13" s="41"/>
      <c r="AC13" s="41"/>
      <c r="AD13" s="41"/>
      <c r="AE13" s="39"/>
      <c r="AF13" s="41"/>
      <c r="AG13" s="41"/>
      <c r="AH13" s="43"/>
      <c r="AI13" s="43"/>
      <c r="AJ13" s="39"/>
    </row>
    <row r="14" spans="2:36" s="45" customFormat="1" ht="45" x14ac:dyDescent="0.25">
      <c r="B14" s="46" t="s">
        <v>202</v>
      </c>
      <c r="C14" s="47"/>
      <c r="D14" s="39"/>
      <c r="E14" s="39"/>
      <c r="F14" s="39"/>
      <c r="G14" s="47"/>
      <c r="H14" s="39"/>
      <c r="I14" s="39"/>
      <c r="J14" s="20" t="s">
        <v>119</v>
      </c>
      <c r="K14" s="21" t="s">
        <v>120</v>
      </c>
      <c r="L14" s="20" t="s">
        <v>107</v>
      </c>
      <c r="M14" s="20">
        <v>1625</v>
      </c>
      <c r="N14" s="39"/>
      <c r="O14" s="39"/>
      <c r="P14" s="39"/>
      <c r="Q14" s="39"/>
      <c r="R14" s="39"/>
      <c r="S14" s="39"/>
      <c r="T14" s="41"/>
      <c r="U14" s="41"/>
      <c r="V14" s="41"/>
      <c r="W14" s="41"/>
      <c r="X14" s="41"/>
      <c r="Y14" s="41"/>
      <c r="Z14" s="41"/>
      <c r="AA14" s="41"/>
      <c r="AB14" s="41"/>
      <c r="AC14" s="41"/>
      <c r="AD14" s="41"/>
      <c r="AE14" s="39"/>
      <c r="AF14" s="41"/>
      <c r="AG14" s="41"/>
      <c r="AH14" s="43"/>
      <c r="AI14" s="43"/>
      <c r="AJ14" s="39"/>
    </row>
    <row r="15" spans="2:36" s="45" customFormat="1" ht="74.45" customHeight="1" x14ac:dyDescent="0.25">
      <c r="B15" s="46" t="s">
        <v>202</v>
      </c>
      <c r="C15" s="47"/>
      <c r="D15" s="39"/>
      <c r="E15" s="39"/>
      <c r="F15" s="39"/>
      <c r="G15" s="47"/>
      <c r="H15" s="39"/>
      <c r="I15" s="39"/>
      <c r="J15" s="20" t="s">
        <v>121</v>
      </c>
      <c r="K15" s="21" t="s">
        <v>122</v>
      </c>
      <c r="L15" s="20" t="s">
        <v>104</v>
      </c>
      <c r="M15" s="20">
        <v>1</v>
      </c>
      <c r="N15" s="39"/>
      <c r="O15" s="39"/>
      <c r="P15" s="39"/>
      <c r="Q15" s="39"/>
      <c r="R15" s="39"/>
      <c r="S15" s="39"/>
      <c r="T15" s="41"/>
      <c r="U15" s="41"/>
      <c r="V15" s="41"/>
      <c r="W15" s="41"/>
      <c r="X15" s="41"/>
      <c r="Y15" s="41"/>
      <c r="Z15" s="41"/>
      <c r="AA15" s="41"/>
      <c r="AB15" s="41"/>
      <c r="AC15" s="41"/>
      <c r="AD15" s="41"/>
      <c r="AE15" s="39"/>
      <c r="AF15" s="41"/>
      <c r="AG15" s="41"/>
      <c r="AH15" s="43"/>
      <c r="AI15" s="43"/>
      <c r="AJ15" s="39"/>
    </row>
    <row r="16" spans="2:36" s="45" customFormat="1" ht="75" x14ac:dyDescent="0.25">
      <c r="B16" s="46" t="s">
        <v>202</v>
      </c>
      <c r="C16" s="47"/>
      <c r="D16" s="39"/>
      <c r="E16" s="39"/>
      <c r="F16" s="39"/>
      <c r="G16" s="47"/>
      <c r="H16" s="39"/>
      <c r="I16" s="39"/>
      <c r="J16" s="20" t="s">
        <v>108</v>
      </c>
      <c r="K16" s="21" t="s">
        <v>109</v>
      </c>
      <c r="L16" s="20" t="s">
        <v>110</v>
      </c>
      <c r="M16" s="239">
        <v>19</v>
      </c>
      <c r="N16" s="39"/>
      <c r="O16" s="39"/>
      <c r="P16" s="39"/>
      <c r="Q16" s="39"/>
      <c r="R16" s="39"/>
      <c r="S16" s="39"/>
      <c r="T16" s="41"/>
      <c r="U16" s="41"/>
      <c r="V16" s="41"/>
      <c r="W16" s="41"/>
      <c r="X16" s="41"/>
      <c r="Y16" s="41"/>
      <c r="Z16" s="41"/>
      <c r="AA16" s="41"/>
      <c r="AB16" s="41"/>
      <c r="AC16" s="41"/>
      <c r="AD16" s="41"/>
      <c r="AE16" s="39"/>
      <c r="AF16" s="41"/>
      <c r="AG16" s="41"/>
      <c r="AH16" s="43"/>
      <c r="AI16" s="43"/>
      <c r="AJ16" s="39"/>
    </row>
    <row r="17" spans="2:36" s="45" customFormat="1" ht="30" x14ac:dyDescent="0.25">
      <c r="B17" s="46" t="s">
        <v>202</v>
      </c>
      <c r="C17" s="47"/>
      <c r="D17" s="39"/>
      <c r="E17" s="39"/>
      <c r="F17" s="48"/>
      <c r="G17" s="49"/>
      <c r="H17" s="48"/>
      <c r="I17" s="48"/>
      <c r="J17" s="20" t="s">
        <v>111</v>
      </c>
      <c r="K17" s="21" t="s">
        <v>112</v>
      </c>
      <c r="L17" s="20" t="s">
        <v>104</v>
      </c>
      <c r="M17" s="239">
        <v>1</v>
      </c>
      <c r="N17" s="48"/>
      <c r="O17" s="48"/>
      <c r="P17" s="39"/>
      <c r="Q17" s="39"/>
      <c r="R17" s="39"/>
      <c r="S17" s="39"/>
      <c r="T17" s="41"/>
      <c r="U17" s="50"/>
      <c r="V17" s="50"/>
      <c r="W17" s="50"/>
      <c r="X17" s="50"/>
      <c r="Y17" s="50"/>
      <c r="Z17" s="50"/>
      <c r="AA17" s="50"/>
      <c r="AB17" s="50"/>
      <c r="AC17" s="50"/>
      <c r="AD17" s="50"/>
      <c r="AE17" s="48"/>
      <c r="AF17" s="50"/>
      <c r="AG17" s="50"/>
      <c r="AH17" s="43"/>
      <c r="AI17" s="43"/>
      <c r="AJ17" s="39"/>
    </row>
    <row r="18" spans="2:36" s="45" customFormat="1" ht="105" x14ac:dyDescent="0.25">
      <c r="B18" s="46" t="s">
        <v>202</v>
      </c>
      <c r="C18" s="47"/>
      <c r="D18" s="39"/>
      <c r="E18" s="39"/>
      <c r="F18" s="38" t="s">
        <v>205</v>
      </c>
      <c r="G18" s="37" t="s">
        <v>88</v>
      </c>
      <c r="H18" s="38" t="s">
        <v>89</v>
      </c>
      <c r="I18" s="38" t="s">
        <v>89</v>
      </c>
      <c r="J18" s="20" t="s">
        <v>114</v>
      </c>
      <c r="K18" s="21" t="s">
        <v>115</v>
      </c>
      <c r="L18" s="20" t="s">
        <v>92</v>
      </c>
      <c r="M18" s="20">
        <v>320</v>
      </c>
      <c r="N18" s="38" t="s">
        <v>93</v>
      </c>
      <c r="O18" s="38" t="s">
        <v>113</v>
      </c>
      <c r="P18" s="39"/>
      <c r="Q18" s="39"/>
      <c r="R18" s="39"/>
      <c r="S18" s="39"/>
      <c r="T18" s="41"/>
      <c r="U18" s="183">
        <f>+V18</f>
        <v>411100</v>
      </c>
      <c r="V18" s="184">
        <v>411100</v>
      </c>
      <c r="W18" s="40" t="s">
        <v>99</v>
      </c>
      <c r="X18" s="40" t="s">
        <v>99</v>
      </c>
      <c r="Y18" s="40" t="s">
        <v>99</v>
      </c>
      <c r="Z18" s="40"/>
      <c r="AA18" s="40" t="s">
        <v>99</v>
      </c>
      <c r="AB18" s="185">
        <v>72547.06</v>
      </c>
      <c r="AC18" s="40" t="s">
        <v>100</v>
      </c>
      <c r="AD18" s="40"/>
      <c r="AE18" s="185">
        <f>U18</f>
        <v>411100</v>
      </c>
      <c r="AF18" s="40"/>
      <c r="AG18" s="40"/>
      <c r="AH18" s="43"/>
      <c r="AI18" s="43"/>
      <c r="AJ18" s="39"/>
    </row>
    <row r="19" spans="2:36" s="45" customFormat="1" ht="105" x14ac:dyDescent="0.25">
      <c r="B19" s="46" t="s">
        <v>202</v>
      </c>
      <c r="C19" s="47"/>
      <c r="D19" s="39"/>
      <c r="E19" s="39"/>
      <c r="F19" s="39"/>
      <c r="G19" s="47"/>
      <c r="H19" s="39"/>
      <c r="I19" s="39"/>
      <c r="J19" s="20" t="s">
        <v>116</v>
      </c>
      <c r="K19" s="21" t="s">
        <v>117</v>
      </c>
      <c r="L19" s="20" t="s">
        <v>118</v>
      </c>
      <c r="M19" s="20">
        <v>28.6</v>
      </c>
      <c r="N19" s="39"/>
      <c r="O19" s="39"/>
      <c r="P19" s="39"/>
      <c r="Q19" s="39"/>
      <c r="R19" s="39"/>
      <c r="S19" s="39"/>
      <c r="T19" s="41"/>
      <c r="U19" s="41"/>
      <c r="V19" s="41"/>
      <c r="W19" s="41"/>
      <c r="X19" s="41"/>
      <c r="Y19" s="41"/>
      <c r="Z19" s="41"/>
      <c r="AA19" s="41"/>
      <c r="AB19" s="41"/>
      <c r="AC19" s="41"/>
      <c r="AD19" s="41"/>
      <c r="AE19" s="39"/>
      <c r="AF19" s="41"/>
      <c r="AG19" s="41"/>
      <c r="AH19" s="43"/>
      <c r="AI19" s="43"/>
      <c r="AJ19" s="39"/>
    </row>
    <row r="20" spans="2:36" s="45" customFormat="1" ht="45" x14ac:dyDescent="0.25">
      <c r="B20" s="46" t="s">
        <v>202</v>
      </c>
      <c r="C20" s="47"/>
      <c r="D20" s="39"/>
      <c r="E20" s="39"/>
      <c r="F20" s="39"/>
      <c r="G20" s="47"/>
      <c r="H20" s="39"/>
      <c r="I20" s="39"/>
      <c r="J20" s="20" t="s">
        <v>119</v>
      </c>
      <c r="K20" s="21" t="s">
        <v>120</v>
      </c>
      <c r="L20" s="20" t="s">
        <v>107</v>
      </c>
      <c r="M20" s="20">
        <v>800</v>
      </c>
      <c r="N20" s="39"/>
      <c r="O20" s="39"/>
      <c r="P20" s="39"/>
      <c r="Q20" s="39"/>
      <c r="R20" s="39"/>
      <c r="S20" s="39"/>
      <c r="T20" s="41"/>
      <c r="U20" s="41"/>
      <c r="V20" s="41"/>
      <c r="W20" s="41"/>
      <c r="X20" s="41"/>
      <c r="Y20" s="41"/>
      <c r="Z20" s="41"/>
      <c r="AA20" s="41"/>
      <c r="AB20" s="41"/>
      <c r="AC20" s="41"/>
      <c r="AD20" s="41"/>
      <c r="AE20" s="39"/>
      <c r="AF20" s="41"/>
      <c r="AG20" s="41"/>
      <c r="AH20" s="43"/>
      <c r="AI20" s="43"/>
      <c r="AJ20" s="39"/>
    </row>
    <row r="21" spans="2:36" s="45" customFormat="1" ht="73.349999999999994" customHeight="1" x14ac:dyDescent="0.25">
      <c r="B21" s="46" t="s">
        <v>202</v>
      </c>
      <c r="C21" s="47"/>
      <c r="D21" s="39"/>
      <c r="E21" s="39"/>
      <c r="F21" s="39"/>
      <c r="G21" s="47"/>
      <c r="H21" s="39"/>
      <c r="I21" s="39"/>
      <c r="J21" s="20" t="s">
        <v>121</v>
      </c>
      <c r="K21" s="21" t="s">
        <v>122</v>
      </c>
      <c r="L21" s="20" t="s">
        <v>104</v>
      </c>
      <c r="M21" s="20">
        <v>3</v>
      </c>
      <c r="N21" s="39"/>
      <c r="O21" s="39"/>
      <c r="P21" s="39"/>
      <c r="Q21" s="39"/>
      <c r="R21" s="39"/>
      <c r="S21" s="39"/>
      <c r="T21" s="41"/>
      <c r="U21" s="41"/>
      <c r="V21" s="41"/>
      <c r="W21" s="41"/>
      <c r="X21" s="41"/>
      <c r="Y21" s="41"/>
      <c r="Z21" s="41"/>
      <c r="AA21" s="41"/>
      <c r="AB21" s="41"/>
      <c r="AC21" s="41"/>
      <c r="AD21" s="41"/>
      <c r="AE21" s="39"/>
      <c r="AF21" s="41"/>
      <c r="AG21" s="41"/>
      <c r="AH21" s="43"/>
      <c r="AI21" s="43"/>
      <c r="AJ21" s="39"/>
    </row>
    <row r="22" spans="2:36" s="45" customFormat="1" ht="75" x14ac:dyDescent="0.25">
      <c r="B22" s="46" t="s">
        <v>202</v>
      </c>
      <c r="C22" s="47"/>
      <c r="D22" s="39"/>
      <c r="E22" s="39"/>
      <c r="F22" s="39"/>
      <c r="G22" s="47"/>
      <c r="H22" s="39"/>
      <c r="I22" s="39"/>
      <c r="J22" s="20" t="s">
        <v>108</v>
      </c>
      <c r="K22" s="21" t="s">
        <v>109</v>
      </c>
      <c r="L22" s="20" t="s">
        <v>110</v>
      </c>
      <c r="M22" s="20">
        <v>18</v>
      </c>
      <c r="N22" s="39"/>
      <c r="O22" s="39"/>
      <c r="P22" s="39"/>
      <c r="Q22" s="39"/>
      <c r="R22" s="39"/>
      <c r="S22" s="39"/>
      <c r="T22" s="41"/>
      <c r="U22" s="41"/>
      <c r="V22" s="41"/>
      <c r="W22" s="41"/>
      <c r="X22" s="41"/>
      <c r="Y22" s="41"/>
      <c r="Z22" s="41"/>
      <c r="AA22" s="41"/>
      <c r="AB22" s="41"/>
      <c r="AC22" s="41"/>
      <c r="AD22" s="41"/>
      <c r="AE22" s="39"/>
      <c r="AF22" s="41"/>
      <c r="AG22" s="41"/>
      <c r="AH22" s="43"/>
      <c r="AI22" s="43"/>
      <c r="AJ22" s="39"/>
    </row>
    <row r="23" spans="2:36" s="45" customFormat="1" ht="30" x14ac:dyDescent="0.25">
      <c r="B23" s="46" t="s">
        <v>202</v>
      </c>
      <c r="C23" s="49"/>
      <c r="D23" s="48"/>
      <c r="E23" s="48"/>
      <c r="F23" s="48"/>
      <c r="G23" s="49"/>
      <c r="H23" s="48"/>
      <c r="I23" s="48"/>
      <c r="J23" s="20" t="s">
        <v>111</v>
      </c>
      <c r="K23" s="21" t="s">
        <v>112</v>
      </c>
      <c r="L23" s="20" t="s">
        <v>104</v>
      </c>
      <c r="M23" s="20">
        <v>1</v>
      </c>
      <c r="N23" s="48"/>
      <c r="O23" s="48"/>
      <c r="P23" s="39"/>
      <c r="Q23" s="39"/>
      <c r="R23" s="39"/>
      <c r="S23" s="48"/>
      <c r="T23" s="50"/>
      <c r="U23" s="50"/>
      <c r="V23" s="50"/>
      <c r="W23" s="50"/>
      <c r="X23" s="50"/>
      <c r="Y23" s="50"/>
      <c r="Z23" s="50"/>
      <c r="AA23" s="50"/>
      <c r="AB23" s="50"/>
      <c r="AC23" s="50"/>
      <c r="AD23" s="50"/>
      <c r="AE23" s="48"/>
      <c r="AF23" s="50"/>
      <c r="AG23" s="50"/>
      <c r="AH23" s="52"/>
      <c r="AI23" s="52"/>
      <c r="AJ23" s="48"/>
    </row>
    <row r="24" spans="2:36" s="55" customFormat="1" ht="96" customHeight="1" x14ac:dyDescent="0.25">
      <c r="B24" s="37" t="s">
        <v>123</v>
      </c>
      <c r="C24" s="37" t="s">
        <v>124</v>
      </c>
      <c r="D24" s="38" t="s">
        <v>199</v>
      </c>
      <c r="E24" s="38" t="s">
        <v>87</v>
      </c>
      <c r="F24" s="37" t="s">
        <v>206</v>
      </c>
      <c r="G24" s="37" t="s">
        <v>125</v>
      </c>
      <c r="H24" s="37" t="s">
        <v>89</v>
      </c>
      <c r="I24" s="37" t="s">
        <v>89</v>
      </c>
      <c r="J24" s="21" t="s">
        <v>90</v>
      </c>
      <c r="K24" s="21" t="s">
        <v>91</v>
      </c>
      <c r="L24" s="21" t="s">
        <v>92</v>
      </c>
      <c r="M24" s="21"/>
      <c r="N24" s="37" t="s">
        <v>93</v>
      </c>
      <c r="O24" s="37" t="s">
        <v>126</v>
      </c>
      <c r="P24" s="37" t="s">
        <v>95</v>
      </c>
      <c r="Q24" s="37" t="s">
        <v>96</v>
      </c>
      <c r="R24" s="37" t="s">
        <v>97</v>
      </c>
      <c r="S24" s="39" t="s">
        <v>98</v>
      </c>
      <c r="T24" s="53">
        <f>U24+U29+U34+U40</f>
        <v>2668534.6799999997</v>
      </c>
      <c r="U24" s="53"/>
      <c r="V24" s="53"/>
      <c r="W24" s="53"/>
      <c r="X24" s="53"/>
      <c r="Y24" s="53"/>
      <c r="Z24" s="53"/>
      <c r="AA24" s="53"/>
      <c r="AB24" s="53"/>
      <c r="AC24" s="53" t="s">
        <v>100</v>
      </c>
      <c r="AD24" s="53"/>
      <c r="AE24" s="53"/>
      <c r="AF24" s="53"/>
      <c r="AG24" s="53"/>
      <c r="AH24" s="54" t="s">
        <v>207</v>
      </c>
      <c r="AI24" s="186" t="s">
        <v>443</v>
      </c>
      <c r="AJ24" s="211" t="s">
        <v>774</v>
      </c>
    </row>
    <row r="25" spans="2:36" s="55" customFormat="1" ht="30" x14ac:dyDescent="0.25">
      <c r="B25" s="46" t="s">
        <v>209</v>
      </c>
      <c r="C25" s="47"/>
      <c r="D25" s="39"/>
      <c r="E25" s="39"/>
      <c r="F25" s="47"/>
      <c r="G25" s="47"/>
      <c r="H25" s="47"/>
      <c r="I25" s="47"/>
      <c r="J25" s="21" t="s">
        <v>102</v>
      </c>
      <c r="K25" s="21" t="s">
        <v>103</v>
      </c>
      <c r="L25" s="21" t="s">
        <v>104</v>
      </c>
      <c r="M25" s="21"/>
      <c r="N25" s="47"/>
      <c r="O25" s="47"/>
      <c r="P25" s="47"/>
      <c r="Q25" s="47"/>
      <c r="R25" s="47"/>
      <c r="S25" s="39"/>
      <c r="T25" s="56"/>
      <c r="U25" s="56"/>
      <c r="V25" s="56"/>
      <c r="W25" s="56"/>
      <c r="X25" s="56"/>
      <c r="Y25" s="56"/>
      <c r="Z25" s="56"/>
      <c r="AA25" s="56"/>
      <c r="AB25" s="56"/>
      <c r="AC25" s="56"/>
      <c r="AD25" s="56"/>
      <c r="AE25" s="47"/>
      <c r="AF25" s="56"/>
      <c r="AG25" s="56"/>
      <c r="AH25" s="57"/>
      <c r="AI25" s="57"/>
      <c r="AJ25" s="58"/>
    </row>
    <row r="26" spans="2:36" s="55" customFormat="1" ht="60" x14ac:dyDescent="0.25">
      <c r="B26" s="46" t="s">
        <v>209</v>
      </c>
      <c r="C26" s="47"/>
      <c r="D26" s="39"/>
      <c r="E26" s="39"/>
      <c r="F26" s="47"/>
      <c r="G26" s="47"/>
      <c r="H26" s="47"/>
      <c r="I26" s="47"/>
      <c r="J26" s="21" t="s">
        <v>105</v>
      </c>
      <c r="K26" s="21" t="s">
        <v>106</v>
      </c>
      <c r="L26" s="21" t="s">
        <v>107</v>
      </c>
      <c r="M26" s="21"/>
      <c r="N26" s="47"/>
      <c r="O26" s="47"/>
      <c r="P26" s="47"/>
      <c r="Q26" s="47"/>
      <c r="R26" s="47"/>
      <c r="S26" s="39"/>
      <c r="T26" s="56"/>
      <c r="U26" s="56"/>
      <c r="V26" s="56"/>
      <c r="W26" s="56"/>
      <c r="X26" s="56"/>
      <c r="Y26" s="56"/>
      <c r="Z26" s="56"/>
      <c r="AA26" s="56"/>
      <c r="AB26" s="56"/>
      <c r="AC26" s="56"/>
      <c r="AD26" s="56"/>
      <c r="AE26" s="47"/>
      <c r="AF26" s="56"/>
      <c r="AG26" s="56"/>
      <c r="AH26" s="57"/>
      <c r="AI26" s="57"/>
      <c r="AJ26" s="58"/>
    </row>
    <row r="27" spans="2:36" s="55" customFormat="1" ht="75.75" customHeight="1" x14ac:dyDescent="0.25">
      <c r="B27" s="46" t="s">
        <v>209</v>
      </c>
      <c r="C27" s="47"/>
      <c r="D27" s="39"/>
      <c r="E27" s="39"/>
      <c r="F27" s="47"/>
      <c r="G27" s="47"/>
      <c r="H27" s="47"/>
      <c r="I27" s="47"/>
      <c r="J27" s="21" t="s">
        <v>108</v>
      </c>
      <c r="K27" s="21" t="s">
        <v>109</v>
      </c>
      <c r="L27" s="21" t="s">
        <v>110</v>
      </c>
      <c r="M27" s="21"/>
      <c r="N27" s="47"/>
      <c r="O27" s="47"/>
      <c r="P27" s="47"/>
      <c r="Q27" s="47"/>
      <c r="R27" s="47"/>
      <c r="S27" s="39"/>
      <c r="T27" s="56"/>
      <c r="U27" s="56"/>
      <c r="V27" s="56"/>
      <c r="W27" s="56"/>
      <c r="X27" s="56"/>
      <c r="Y27" s="56"/>
      <c r="Z27" s="56"/>
      <c r="AA27" s="56"/>
      <c r="AB27" s="56"/>
      <c r="AC27" s="56"/>
      <c r="AD27" s="56"/>
      <c r="AE27" s="47"/>
      <c r="AF27" s="56"/>
      <c r="AG27" s="56"/>
      <c r="AH27" s="57"/>
      <c r="AI27" s="57"/>
      <c r="AJ27" s="58"/>
    </row>
    <row r="28" spans="2:36" s="55" customFormat="1" ht="30" x14ac:dyDescent="0.25">
      <c r="B28" s="46" t="s">
        <v>209</v>
      </c>
      <c r="C28" s="47"/>
      <c r="D28" s="39"/>
      <c r="E28" s="39"/>
      <c r="F28" s="49"/>
      <c r="G28" s="49"/>
      <c r="H28" s="49"/>
      <c r="I28" s="49"/>
      <c r="J28" s="21" t="s">
        <v>111</v>
      </c>
      <c r="K28" s="21" t="s">
        <v>112</v>
      </c>
      <c r="L28" s="21" t="s">
        <v>104</v>
      </c>
      <c r="M28" s="21"/>
      <c r="N28" s="49"/>
      <c r="O28" s="49"/>
      <c r="P28" s="47"/>
      <c r="Q28" s="47"/>
      <c r="R28" s="47"/>
      <c r="S28" s="47"/>
      <c r="T28" s="56"/>
      <c r="U28" s="59"/>
      <c r="V28" s="59"/>
      <c r="W28" s="59"/>
      <c r="X28" s="59"/>
      <c r="Y28" s="59"/>
      <c r="Z28" s="59"/>
      <c r="AA28" s="59"/>
      <c r="AB28" s="59"/>
      <c r="AC28" s="59"/>
      <c r="AD28" s="59"/>
      <c r="AE28" s="49"/>
      <c r="AF28" s="59"/>
      <c r="AG28" s="59"/>
      <c r="AH28" s="57"/>
      <c r="AI28" s="57"/>
      <c r="AJ28" s="58"/>
    </row>
    <row r="29" spans="2:36" s="45" customFormat="1" ht="105" x14ac:dyDescent="0.25">
      <c r="B29" s="46" t="s">
        <v>209</v>
      </c>
      <c r="C29" s="47"/>
      <c r="D29" s="39"/>
      <c r="E29" s="39"/>
      <c r="F29" s="37" t="s">
        <v>210</v>
      </c>
      <c r="G29" s="37" t="s">
        <v>125</v>
      </c>
      <c r="H29" s="37" t="s">
        <v>89</v>
      </c>
      <c r="I29" s="37" t="s">
        <v>89</v>
      </c>
      <c r="J29" s="21" t="s">
        <v>90</v>
      </c>
      <c r="K29" s="21" t="s">
        <v>91</v>
      </c>
      <c r="L29" s="21" t="s">
        <v>92</v>
      </c>
      <c r="M29" s="21">
        <v>95</v>
      </c>
      <c r="N29" s="37" t="s">
        <v>93</v>
      </c>
      <c r="O29" s="37" t="s">
        <v>127</v>
      </c>
      <c r="P29" s="47"/>
      <c r="Q29" s="47"/>
      <c r="R29" s="47"/>
      <c r="S29" s="47"/>
      <c r="T29" s="56"/>
      <c r="U29" s="183">
        <f>V29</f>
        <v>820771.9</v>
      </c>
      <c r="V29" s="184">
        <v>820771.9</v>
      </c>
      <c r="W29" s="53" t="s">
        <v>99</v>
      </c>
      <c r="X29" s="53" t="s">
        <v>99</v>
      </c>
      <c r="Y29" s="53" t="s">
        <v>99</v>
      </c>
      <c r="Z29" s="53"/>
      <c r="AA29" s="53" t="s">
        <v>99</v>
      </c>
      <c r="AB29" s="185">
        <v>144842.1</v>
      </c>
      <c r="AC29" s="53" t="s">
        <v>100</v>
      </c>
      <c r="AD29" s="53"/>
      <c r="AE29" s="185">
        <f>U29</f>
        <v>820771.9</v>
      </c>
      <c r="AF29" s="53"/>
      <c r="AG29" s="53"/>
      <c r="AH29" s="57"/>
      <c r="AI29" s="57"/>
      <c r="AJ29" s="58"/>
    </row>
    <row r="30" spans="2:36" s="45" customFormat="1" ht="30" x14ac:dyDescent="0.25">
      <c r="B30" s="46" t="s">
        <v>209</v>
      </c>
      <c r="C30" s="47"/>
      <c r="D30" s="39"/>
      <c r="E30" s="39"/>
      <c r="F30" s="47"/>
      <c r="G30" s="47"/>
      <c r="H30" s="47"/>
      <c r="I30" s="47"/>
      <c r="J30" s="21" t="s">
        <v>102</v>
      </c>
      <c r="K30" s="21" t="s">
        <v>103</v>
      </c>
      <c r="L30" s="21" t="s">
        <v>104</v>
      </c>
      <c r="M30" s="21">
        <v>40</v>
      </c>
      <c r="N30" s="47"/>
      <c r="O30" s="47"/>
      <c r="P30" s="47"/>
      <c r="Q30" s="47"/>
      <c r="R30" s="47"/>
      <c r="S30" s="47"/>
      <c r="T30" s="56"/>
      <c r="U30" s="56"/>
      <c r="V30" s="56"/>
      <c r="W30" s="56"/>
      <c r="X30" s="56"/>
      <c r="Y30" s="56"/>
      <c r="Z30" s="56"/>
      <c r="AA30" s="56"/>
      <c r="AB30" s="56"/>
      <c r="AC30" s="56"/>
      <c r="AD30" s="56"/>
      <c r="AE30" s="47"/>
      <c r="AF30" s="56"/>
      <c r="AG30" s="56"/>
      <c r="AH30" s="57"/>
      <c r="AI30" s="57"/>
      <c r="AJ30" s="58"/>
    </row>
    <row r="31" spans="2:36" s="45" customFormat="1" ht="60" x14ac:dyDescent="0.25">
      <c r="B31" s="46" t="s">
        <v>209</v>
      </c>
      <c r="C31" s="47"/>
      <c r="D31" s="39"/>
      <c r="E31" s="39"/>
      <c r="F31" s="47"/>
      <c r="G31" s="47"/>
      <c r="H31" s="47"/>
      <c r="I31" s="47"/>
      <c r="J31" s="21" t="s">
        <v>105</v>
      </c>
      <c r="K31" s="21" t="s">
        <v>106</v>
      </c>
      <c r="L31" s="21" t="s">
        <v>107</v>
      </c>
      <c r="M31" s="21">
        <v>265</v>
      </c>
      <c r="N31" s="47"/>
      <c r="O31" s="47"/>
      <c r="P31" s="47"/>
      <c r="Q31" s="47"/>
      <c r="R31" s="47"/>
      <c r="S31" s="47"/>
      <c r="T31" s="56"/>
      <c r="U31" s="56"/>
      <c r="V31" s="56"/>
      <c r="W31" s="56"/>
      <c r="X31" s="56"/>
      <c r="Y31" s="56"/>
      <c r="Z31" s="56"/>
      <c r="AA31" s="56"/>
      <c r="AB31" s="56"/>
      <c r="AC31" s="56"/>
      <c r="AD31" s="56"/>
      <c r="AE31" s="47"/>
      <c r="AF31" s="56"/>
      <c r="AG31" s="56"/>
      <c r="AH31" s="57"/>
      <c r="AI31" s="57"/>
      <c r="AJ31" s="58"/>
    </row>
    <row r="32" spans="2:36" s="45" customFormat="1" ht="73.5" customHeight="1" x14ac:dyDescent="0.25">
      <c r="B32" s="46" t="s">
        <v>209</v>
      </c>
      <c r="C32" s="47"/>
      <c r="D32" s="39"/>
      <c r="E32" s="39"/>
      <c r="F32" s="47"/>
      <c r="G32" s="47"/>
      <c r="H32" s="47"/>
      <c r="I32" s="47"/>
      <c r="J32" s="21" t="s">
        <v>108</v>
      </c>
      <c r="K32" s="21" t="s">
        <v>109</v>
      </c>
      <c r="L32" s="21" t="s">
        <v>110</v>
      </c>
      <c r="M32" s="21">
        <v>38</v>
      </c>
      <c r="N32" s="47"/>
      <c r="O32" s="47"/>
      <c r="P32" s="47"/>
      <c r="Q32" s="47"/>
      <c r="R32" s="47"/>
      <c r="S32" s="47"/>
      <c r="T32" s="56"/>
      <c r="U32" s="56"/>
      <c r="V32" s="56"/>
      <c r="W32" s="56"/>
      <c r="X32" s="56"/>
      <c r="Y32" s="56"/>
      <c r="Z32" s="56"/>
      <c r="AA32" s="56"/>
      <c r="AB32" s="56"/>
      <c r="AC32" s="56"/>
      <c r="AD32" s="56"/>
      <c r="AE32" s="47"/>
      <c r="AF32" s="56"/>
      <c r="AG32" s="56"/>
      <c r="AH32" s="57"/>
      <c r="AI32" s="57"/>
      <c r="AJ32" s="58"/>
    </row>
    <row r="33" spans="2:36" s="45" customFormat="1" ht="30" x14ac:dyDescent="0.25">
      <c r="B33" s="46" t="s">
        <v>209</v>
      </c>
      <c r="C33" s="47"/>
      <c r="D33" s="39"/>
      <c r="E33" s="39"/>
      <c r="F33" s="49"/>
      <c r="G33" s="47"/>
      <c r="H33" s="49"/>
      <c r="I33" s="49"/>
      <c r="J33" s="21" t="s">
        <v>111</v>
      </c>
      <c r="K33" s="21" t="s">
        <v>112</v>
      </c>
      <c r="L33" s="21" t="s">
        <v>104</v>
      </c>
      <c r="M33" s="21">
        <v>2</v>
      </c>
      <c r="N33" s="49"/>
      <c r="O33" s="49"/>
      <c r="P33" s="47"/>
      <c r="Q33" s="47"/>
      <c r="R33" s="47"/>
      <c r="S33" s="47"/>
      <c r="T33" s="56"/>
      <c r="U33" s="59"/>
      <c r="V33" s="59"/>
      <c r="W33" s="59"/>
      <c r="X33" s="59"/>
      <c r="Y33" s="59"/>
      <c r="Z33" s="59"/>
      <c r="AA33" s="59"/>
      <c r="AB33" s="59"/>
      <c r="AC33" s="59"/>
      <c r="AD33" s="59"/>
      <c r="AE33" s="49"/>
      <c r="AF33" s="59"/>
      <c r="AG33" s="59"/>
      <c r="AH33" s="57"/>
      <c r="AI33" s="57"/>
      <c r="AJ33" s="58"/>
    </row>
    <row r="34" spans="2:36" s="45" customFormat="1" ht="105" x14ac:dyDescent="0.25">
      <c r="B34" s="46" t="s">
        <v>209</v>
      </c>
      <c r="C34" s="47"/>
      <c r="D34" s="39"/>
      <c r="E34" s="39"/>
      <c r="F34" s="37" t="s">
        <v>211</v>
      </c>
      <c r="G34" s="37" t="s">
        <v>125</v>
      </c>
      <c r="H34" s="37" t="s">
        <v>89</v>
      </c>
      <c r="I34" s="37" t="s">
        <v>89</v>
      </c>
      <c r="J34" s="21" t="s">
        <v>114</v>
      </c>
      <c r="K34" s="21" t="s">
        <v>115</v>
      </c>
      <c r="L34" s="21" t="s">
        <v>92</v>
      </c>
      <c r="M34" s="21">
        <v>694</v>
      </c>
      <c r="N34" s="37" t="s">
        <v>93</v>
      </c>
      <c r="O34" s="37" t="s">
        <v>128</v>
      </c>
      <c r="P34" s="47"/>
      <c r="Q34" s="47"/>
      <c r="R34" s="47"/>
      <c r="S34" s="47"/>
      <c r="T34" s="56"/>
      <c r="U34" s="53">
        <f>V34</f>
        <v>296929.03999999998</v>
      </c>
      <c r="V34" s="53">
        <v>296929.03999999998</v>
      </c>
      <c r="W34" s="53" t="s">
        <v>99</v>
      </c>
      <c r="X34" s="53" t="s">
        <v>99</v>
      </c>
      <c r="Y34" s="53" t="s">
        <v>99</v>
      </c>
      <c r="Z34" s="53"/>
      <c r="AA34" s="53" t="s">
        <v>99</v>
      </c>
      <c r="AB34" s="53">
        <v>52399.25</v>
      </c>
      <c r="AC34" s="53" t="s">
        <v>100</v>
      </c>
      <c r="AD34" s="53"/>
      <c r="AE34" s="53">
        <f>U34</f>
        <v>296929.03999999998</v>
      </c>
      <c r="AF34" s="53"/>
      <c r="AG34" s="53"/>
      <c r="AH34" s="57"/>
      <c r="AI34" s="57"/>
      <c r="AJ34" s="58"/>
    </row>
    <row r="35" spans="2:36" s="45" customFormat="1" ht="105" x14ac:dyDescent="0.25">
      <c r="B35" s="46" t="s">
        <v>209</v>
      </c>
      <c r="C35" s="47"/>
      <c r="D35" s="39"/>
      <c r="E35" s="39"/>
      <c r="F35" s="47"/>
      <c r="G35" s="47"/>
      <c r="H35" s="47"/>
      <c r="I35" s="47"/>
      <c r="J35" s="21" t="s">
        <v>116</v>
      </c>
      <c r="K35" s="21" t="s">
        <v>117</v>
      </c>
      <c r="L35" s="21" t="s">
        <v>118</v>
      </c>
      <c r="M35" s="21">
        <v>12.5</v>
      </c>
      <c r="N35" s="47"/>
      <c r="O35" s="47"/>
      <c r="P35" s="47"/>
      <c r="Q35" s="47"/>
      <c r="R35" s="47"/>
      <c r="S35" s="47"/>
      <c r="T35" s="56"/>
      <c r="U35" s="56"/>
      <c r="V35" s="56"/>
      <c r="W35" s="56"/>
      <c r="X35" s="56"/>
      <c r="Y35" s="56"/>
      <c r="Z35" s="56"/>
      <c r="AA35" s="56"/>
      <c r="AB35" s="56"/>
      <c r="AC35" s="56"/>
      <c r="AD35" s="56"/>
      <c r="AE35" s="47"/>
      <c r="AF35" s="56"/>
      <c r="AG35" s="56"/>
      <c r="AH35" s="57"/>
      <c r="AI35" s="57"/>
      <c r="AJ35" s="58"/>
    </row>
    <row r="36" spans="2:36" s="45" customFormat="1" ht="45" x14ac:dyDescent="0.25">
      <c r="B36" s="46" t="s">
        <v>209</v>
      </c>
      <c r="C36" s="47"/>
      <c r="D36" s="39"/>
      <c r="E36" s="39"/>
      <c r="F36" s="47"/>
      <c r="G36" s="47"/>
      <c r="H36" s="47"/>
      <c r="I36" s="47"/>
      <c r="J36" s="21" t="s">
        <v>119</v>
      </c>
      <c r="K36" s="21" t="s">
        <v>120</v>
      </c>
      <c r="L36" s="21" t="s">
        <v>107</v>
      </c>
      <c r="M36" s="21">
        <v>800</v>
      </c>
      <c r="N36" s="47"/>
      <c r="O36" s="47"/>
      <c r="P36" s="47"/>
      <c r="Q36" s="47"/>
      <c r="R36" s="47"/>
      <c r="S36" s="47"/>
      <c r="T36" s="56"/>
      <c r="U36" s="56"/>
      <c r="V36" s="56"/>
      <c r="W36" s="56"/>
      <c r="X36" s="56"/>
      <c r="Y36" s="56"/>
      <c r="Z36" s="56"/>
      <c r="AA36" s="56"/>
      <c r="AB36" s="56"/>
      <c r="AC36" s="56"/>
      <c r="AD36" s="56"/>
      <c r="AE36" s="47"/>
      <c r="AF36" s="56"/>
      <c r="AG36" s="56"/>
      <c r="AH36" s="57"/>
      <c r="AI36" s="57"/>
      <c r="AJ36" s="58"/>
    </row>
    <row r="37" spans="2:36" s="45" customFormat="1" ht="90" x14ac:dyDescent="0.25">
      <c r="B37" s="46" t="s">
        <v>209</v>
      </c>
      <c r="C37" s="47"/>
      <c r="D37" s="39"/>
      <c r="E37" s="39"/>
      <c r="F37" s="47"/>
      <c r="G37" s="47"/>
      <c r="H37" s="47"/>
      <c r="I37" s="47"/>
      <c r="J37" s="21" t="s">
        <v>121</v>
      </c>
      <c r="K37" s="21" t="s">
        <v>122</v>
      </c>
      <c r="L37" s="21" t="s">
        <v>104</v>
      </c>
      <c r="M37" s="21">
        <v>1</v>
      </c>
      <c r="N37" s="47"/>
      <c r="O37" s="47"/>
      <c r="P37" s="47"/>
      <c r="Q37" s="47"/>
      <c r="R37" s="47"/>
      <c r="S37" s="47"/>
      <c r="T37" s="56"/>
      <c r="U37" s="56"/>
      <c r="V37" s="56"/>
      <c r="W37" s="56"/>
      <c r="X37" s="56"/>
      <c r="Y37" s="56"/>
      <c r="Z37" s="56"/>
      <c r="AA37" s="56"/>
      <c r="AB37" s="56"/>
      <c r="AC37" s="56"/>
      <c r="AD37" s="56"/>
      <c r="AE37" s="47"/>
      <c r="AF37" s="56"/>
      <c r="AG37" s="56"/>
      <c r="AH37" s="57"/>
      <c r="AI37" s="57"/>
      <c r="AJ37" s="58"/>
    </row>
    <row r="38" spans="2:36" s="45" customFormat="1" ht="73.5" customHeight="1" x14ac:dyDescent="0.25">
      <c r="B38" s="46" t="s">
        <v>209</v>
      </c>
      <c r="C38" s="47"/>
      <c r="D38" s="39"/>
      <c r="E38" s="39"/>
      <c r="F38" s="47"/>
      <c r="G38" s="47"/>
      <c r="H38" s="47"/>
      <c r="I38" s="47"/>
      <c r="J38" s="21" t="s">
        <v>108</v>
      </c>
      <c r="K38" s="21" t="s">
        <v>109</v>
      </c>
      <c r="L38" s="21" t="s">
        <v>110</v>
      </c>
      <c r="M38" s="21">
        <v>12</v>
      </c>
      <c r="N38" s="47"/>
      <c r="O38" s="47"/>
      <c r="P38" s="47"/>
      <c r="Q38" s="47"/>
      <c r="R38" s="47"/>
      <c r="S38" s="47"/>
      <c r="T38" s="56"/>
      <c r="U38" s="56"/>
      <c r="V38" s="56"/>
      <c r="W38" s="56"/>
      <c r="X38" s="56"/>
      <c r="Y38" s="56"/>
      <c r="Z38" s="56"/>
      <c r="AA38" s="56"/>
      <c r="AB38" s="56"/>
      <c r="AC38" s="56"/>
      <c r="AD38" s="56"/>
      <c r="AE38" s="47"/>
      <c r="AF38" s="56"/>
      <c r="AG38" s="56"/>
      <c r="AH38" s="57"/>
      <c r="AI38" s="57"/>
      <c r="AJ38" s="58"/>
    </row>
    <row r="39" spans="2:36" s="45" customFormat="1" ht="30" x14ac:dyDescent="0.25">
      <c r="B39" s="46" t="s">
        <v>209</v>
      </c>
      <c r="C39" s="47"/>
      <c r="D39" s="39"/>
      <c r="E39" s="39"/>
      <c r="F39" s="49"/>
      <c r="G39" s="47"/>
      <c r="H39" s="49"/>
      <c r="I39" s="49"/>
      <c r="J39" s="21" t="s">
        <v>111</v>
      </c>
      <c r="K39" s="21" t="s">
        <v>112</v>
      </c>
      <c r="L39" s="21" t="s">
        <v>104</v>
      </c>
      <c r="M39" s="21">
        <v>1</v>
      </c>
      <c r="N39" s="49"/>
      <c r="O39" s="49"/>
      <c r="P39" s="47"/>
      <c r="Q39" s="47"/>
      <c r="R39" s="47"/>
      <c r="S39" s="47"/>
      <c r="T39" s="56"/>
      <c r="U39" s="59"/>
      <c r="V39" s="59"/>
      <c r="W39" s="59"/>
      <c r="X39" s="59"/>
      <c r="Y39" s="59"/>
      <c r="Z39" s="59"/>
      <c r="AA39" s="59"/>
      <c r="AB39" s="59"/>
      <c r="AC39" s="59"/>
      <c r="AD39" s="59"/>
      <c r="AE39" s="49"/>
      <c r="AF39" s="59"/>
      <c r="AG39" s="59"/>
      <c r="AH39" s="57"/>
      <c r="AI39" s="57"/>
      <c r="AJ39" s="58"/>
    </row>
    <row r="40" spans="2:36" s="45" customFormat="1" ht="105" x14ac:dyDescent="0.25">
      <c r="B40" s="46" t="s">
        <v>209</v>
      </c>
      <c r="C40" s="47"/>
      <c r="D40" s="39"/>
      <c r="E40" s="39"/>
      <c r="F40" s="37" t="s">
        <v>212</v>
      </c>
      <c r="G40" s="37" t="s">
        <v>125</v>
      </c>
      <c r="H40" s="37" t="s">
        <v>89</v>
      </c>
      <c r="I40" s="37" t="s">
        <v>89</v>
      </c>
      <c r="J40" s="21" t="s">
        <v>114</v>
      </c>
      <c r="K40" s="21" t="s">
        <v>115</v>
      </c>
      <c r="L40" s="21" t="s">
        <v>92</v>
      </c>
      <c r="M40" s="21">
        <v>691</v>
      </c>
      <c r="N40" s="37" t="s">
        <v>93</v>
      </c>
      <c r="O40" s="37" t="s">
        <v>127</v>
      </c>
      <c r="P40" s="47"/>
      <c r="Q40" s="47"/>
      <c r="R40" s="47"/>
      <c r="S40" s="47"/>
      <c r="T40" s="56"/>
      <c r="U40" s="183">
        <f>V40</f>
        <v>1550833.74</v>
      </c>
      <c r="V40" s="184">
        <v>1550833.74</v>
      </c>
      <c r="W40" s="53" t="s">
        <v>99</v>
      </c>
      <c r="X40" s="53" t="s">
        <v>99</v>
      </c>
      <c r="Y40" s="53" t="s">
        <v>99</v>
      </c>
      <c r="Z40" s="53"/>
      <c r="AA40" s="53" t="s">
        <v>99</v>
      </c>
      <c r="AB40" s="185">
        <v>273676.55</v>
      </c>
      <c r="AC40" s="53" t="s">
        <v>100</v>
      </c>
      <c r="AD40" s="53"/>
      <c r="AE40" s="185">
        <f>U40</f>
        <v>1550833.74</v>
      </c>
      <c r="AF40" s="53"/>
      <c r="AG40" s="53"/>
      <c r="AH40" s="57"/>
      <c r="AI40" s="57"/>
      <c r="AJ40" s="58"/>
    </row>
    <row r="41" spans="2:36" s="45" customFormat="1" ht="105" x14ac:dyDescent="0.25">
      <c r="B41" s="46" t="s">
        <v>209</v>
      </c>
      <c r="C41" s="47"/>
      <c r="D41" s="39"/>
      <c r="E41" s="39"/>
      <c r="F41" s="47"/>
      <c r="G41" s="47"/>
      <c r="H41" s="47"/>
      <c r="I41" s="47"/>
      <c r="J41" s="21" t="s">
        <v>116</v>
      </c>
      <c r="K41" s="21" t="s">
        <v>117</v>
      </c>
      <c r="L41" s="21" t="s">
        <v>118</v>
      </c>
      <c r="M41" s="21">
        <v>33</v>
      </c>
      <c r="N41" s="47"/>
      <c r="O41" s="47"/>
      <c r="P41" s="47"/>
      <c r="Q41" s="47"/>
      <c r="R41" s="47"/>
      <c r="S41" s="47"/>
      <c r="T41" s="56"/>
      <c r="U41" s="56"/>
      <c r="V41" s="56"/>
      <c r="W41" s="56"/>
      <c r="X41" s="56"/>
      <c r="Y41" s="56"/>
      <c r="Z41" s="56"/>
      <c r="AA41" s="56"/>
      <c r="AB41" s="56"/>
      <c r="AC41" s="56"/>
      <c r="AD41" s="56"/>
      <c r="AE41" s="47"/>
      <c r="AF41" s="56"/>
      <c r="AG41" s="56"/>
      <c r="AH41" s="57"/>
      <c r="AI41" s="57"/>
      <c r="AJ41" s="58"/>
    </row>
    <row r="42" spans="2:36" s="45" customFormat="1" ht="45" x14ac:dyDescent="0.25">
      <c r="B42" s="46" t="s">
        <v>209</v>
      </c>
      <c r="C42" s="47"/>
      <c r="D42" s="39"/>
      <c r="E42" s="39"/>
      <c r="F42" s="47"/>
      <c r="G42" s="47"/>
      <c r="H42" s="47"/>
      <c r="I42" s="47"/>
      <c r="J42" s="21" t="s">
        <v>119</v>
      </c>
      <c r="K42" s="21" t="s">
        <v>120</v>
      </c>
      <c r="L42" s="21" t="s">
        <v>107</v>
      </c>
      <c r="M42" s="21">
        <v>1082</v>
      </c>
      <c r="N42" s="47"/>
      <c r="O42" s="47"/>
      <c r="P42" s="47"/>
      <c r="Q42" s="47"/>
      <c r="R42" s="47"/>
      <c r="S42" s="47"/>
      <c r="T42" s="56"/>
      <c r="U42" s="56"/>
      <c r="V42" s="56"/>
      <c r="W42" s="56"/>
      <c r="X42" s="56"/>
      <c r="Y42" s="56"/>
      <c r="Z42" s="56"/>
      <c r="AA42" s="56"/>
      <c r="AB42" s="56"/>
      <c r="AC42" s="56"/>
      <c r="AD42" s="56"/>
      <c r="AE42" s="47"/>
      <c r="AF42" s="56"/>
      <c r="AG42" s="56"/>
      <c r="AH42" s="57"/>
      <c r="AI42" s="57"/>
      <c r="AJ42" s="58"/>
    </row>
    <row r="43" spans="2:36" s="45" customFormat="1" ht="90" x14ac:dyDescent="0.25">
      <c r="B43" s="46" t="s">
        <v>209</v>
      </c>
      <c r="C43" s="47"/>
      <c r="D43" s="39"/>
      <c r="E43" s="39"/>
      <c r="F43" s="47"/>
      <c r="G43" s="47"/>
      <c r="H43" s="47"/>
      <c r="I43" s="47"/>
      <c r="J43" s="21" t="s">
        <v>121</v>
      </c>
      <c r="K43" s="21" t="s">
        <v>122</v>
      </c>
      <c r="L43" s="21" t="s">
        <v>104</v>
      </c>
      <c r="M43" s="21">
        <v>3</v>
      </c>
      <c r="N43" s="47"/>
      <c r="O43" s="47"/>
      <c r="P43" s="47"/>
      <c r="Q43" s="47"/>
      <c r="R43" s="47"/>
      <c r="S43" s="47"/>
      <c r="T43" s="56"/>
      <c r="U43" s="56"/>
      <c r="V43" s="56"/>
      <c r="W43" s="56"/>
      <c r="X43" s="56"/>
      <c r="Y43" s="56"/>
      <c r="Z43" s="56"/>
      <c r="AA43" s="56"/>
      <c r="AB43" s="56"/>
      <c r="AC43" s="56"/>
      <c r="AD43" s="56"/>
      <c r="AE43" s="47"/>
      <c r="AF43" s="56"/>
      <c r="AG43" s="56"/>
      <c r="AH43" s="57"/>
      <c r="AI43" s="57"/>
      <c r="AJ43" s="58"/>
    </row>
    <row r="44" spans="2:36" s="45" customFormat="1" ht="75" x14ac:dyDescent="0.25">
      <c r="B44" s="46" t="s">
        <v>209</v>
      </c>
      <c r="C44" s="47"/>
      <c r="D44" s="39"/>
      <c r="E44" s="39"/>
      <c r="F44" s="47"/>
      <c r="G44" s="47"/>
      <c r="H44" s="47"/>
      <c r="I44" s="47"/>
      <c r="J44" s="21" t="s">
        <v>108</v>
      </c>
      <c r="K44" s="21" t="s">
        <v>109</v>
      </c>
      <c r="L44" s="21" t="s">
        <v>110</v>
      </c>
      <c r="M44" s="21">
        <v>95</v>
      </c>
      <c r="N44" s="47"/>
      <c r="O44" s="47"/>
      <c r="P44" s="47"/>
      <c r="Q44" s="47"/>
      <c r="R44" s="47"/>
      <c r="S44" s="47"/>
      <c r="T44" s="56"/>
      <c r="U44" s="56"/>
      <c r="V44" s="56"/>
      <c r="W44" s="56"/>
      <c r="X44" s="56"/>
      <c r="Y44" s="56"/>
      <c r="Z44" s="56"/>
      <c r="AA44" s="56"/>
      <c r="AB44" s="56"/>
      <c r="AC44" s="56"/>
      <c r="AD44" s="56"/>
      <c r="AE44" s="47"/>
      <c r="AF44" s="56"/>
      <c r="AG44" s="56"/>
      <c r="AH44" s="57"/>
      <c r="AI44" s="57"/>
      <c r="AJ44" s="58"/>
    </row>
    <row r="45" spans="2:36" s="45" customFormat="1" ht="30" x14ac:dyDescent="0.25">
      <c r="B45" s="46" t="s">
        <v>209</v>
      </c>
      <c r="C45" s="49"/>
      <c r="D45" s="48"/>
      <c r="E45" s="48"/>
      <c r="F45" s="49"/>
      <c r="G45" s="49"/>
      <c r="H45" s="49"/>
      <c r="I45" s="49"/>
      <c r="J45" s="21" t="s">
        <v>111</v>
      </c>
      <c r="K45" s="21" t="s">
        <v>112</v>
      </c>
      <c r="L45" s="21" t="s">
        <v>104</v>
      </c>
      <c r="M45" s="21">
        <v>3</v>
      </c>
      <c r="N45" s="49"/>
      <c r="O45" s="49"/>
      <c r="P45" s="49"/>
      <c r="Q45" s="49"/>
      <c r="R45" s="49"/>
      <c r="S45" s="49"/>
      <c r="T45" s="59"/>
      <c r="U45" s="59"/>
      <c r="V45" s="59"/>
      <c r="W45" s="59"/>
      <c r="X45" s="59"/>
      <c r="Y45" s="59"/>
      <c r="Z45" s="59"/>
      <c r="AA45" s="59"/>
      <c r="AB45" s="59"/>
      <c r="AC45" s="59"/>
      <c r="AD45" s="59"/>
      <c r="AE45" s="49"/>
      <c r="AF45" s="59"/>
      <c r="AG45" s="59"/>
      <c r="AH45" s="60"/>
      <c r="AI45" s="60"/>
      <c r="AJ45" s="61"/>
    </row>
    <row r="46" spans="2:36" s="45" customFormat="1" ht="84.75" customHeight="1" x14ac:dyDescent="0.25">
      <c r="B46" s="37" t="s">
        <v>129</v>
      </c>
      <c r="C46" s="37" t="s">
        <v>130</v>
      </c>
      <c r="D46" s="38" t="s">
        <v>199</v>
      </c>
      <c r="E46" s="38" t="s">
        <v>87</v>
      </c>
      <c r="F46" s="37" t="s">
        <v>213</v>
      </c>
      <c r="G46" s="37" t="s">
        <v>125</v>
      </c>
      <c r="H46" s="37" t="s">
        <v>89</v>
      </c>
      <c r="I46" s="37" t="s">
        <v>89</v>
      </c>
      <c r="J46" s="21" t="s">
        <v>90</v>
      </c>
      <c r="K46" s="21" t="s">
        <v>91</v>
      </c>
      <c r="L46" s="21" t="s">
        <v>92</v>
      </c>
      <c r="M46" s="21">
        <v>173</v>
      </c>
      <c r="N46" s="37" t="s">
        <v>93</v>
      </c>
      <c r="O46" s="37" t="s">
        <v>128</v>
      </c>
      <c r="P46" s="37" t="s">
        <v>95</v>
      </c>
      <c r="Q46" s="37" t="s">
        <v>96</v>
      </c>
      <c r="R46" s="37" t="s">
        <v>97</v>
      </c>
      <c r="S46" s="37" t="s">
        <v>98</v>
      </c>
      <c r="T46" s="53">
        <f>U46+U51</f>
        <v>1141720</v>
      </c>
      <c r="U46" s="53">
        <f>V46</f>
        <v>475970.25</v>
      </c>
      <c r="V46" s="53">
        <v>475970.25</v>
      </c>
      <c r="W46" s="53" t="s">
        <v>99</v>
      </c>
      <c r="X46" s="53" t="s">
        <v>99</v>
      </c>
      <c r="Y46" s="53" t="s">
        <v>99</v>
      </c>
      <c r="Z46" s="53"/>
      <c r="AA46" s="53" t="s">
        <v>99</v>
      </c>
      <c r="AB46" s="53">
        <v>83994.75</v>
      </c>
      <c r="AC46" s="53" t="s">
        <v>100</v>
      </c>
      <c r="AD46" s="53"/>
      <c r="AE46" s="53">
        <f>U46</f>
        <v>475970.25</v>
      </c>
      <c r="AF46" s="53"/>
      <c r="AG46" s="53"/>
      <c r="AH46" s="62" t="s">
        <v>207</v>
      </c>
      <c r="AI46" s="42" t="s">
        <v>443</v>
      </c>
      <c r="AJ46" s="44">
        <v>45364</v>
      </c>
    </row>
    <row r="47" spans="2:36" s="45" customFormat="1" ht="30" x14ac:dyDescent="0.25">
      <c r="B47" s="46" t="s">
        <v>214</v>
      </c>
      <c r="C47" s="47"/>
      <c r="D47" s="39"/>
      <c r="E47" s="39"/>
      <c r="F47" s="47"/>
      <c r="G47" s="47"/>
      <c r="H47" s="47"/>
      <c r="I47" s="47"/>
      <c r="J47" s="21" t="s">
        <v>102</v>
      </c>
      <c r="K47" s="21" t="s">
        <v>103</v>
      </c>
      <c r="L47" s="21" t="s">
        <v>104</v>
      </c>
      <c r="M47" s="21">
        <v>10</v>
      </c>
      <c r="N47" s="47"/>
      <c r="O47" s="47"/>
      <c r="P47" s="47"/>
      <c r="Q47" s="47"/>
      <c r="R47" s="47"/>
      <c r="S47" s="47"/>
      <c r="T47" s="56"/>
      <c r="U47" s="56"/>
      <c r="V47" s="56"/>
      <c r="W47" s="56"/>
      <c r="X47" s="56"/>
      <c r="Y47" s="56"/>
      <c r="Z47" s="56"/>
      <c r="AA47" s="56"/>
      <c r="AB47" s="56"/>
      <c r="AC47" s="56"/>
      <c r="AD47" s="56"/>
      <c r="AE47" s="47"/>
      <c r="AF47" s="56"/>
      <c r="AG47" s="56"/>
      <c r="AH47" s="43"/>
      <c r="AI47" s="43"/>
      <c r="AJ47" s="39"/>
    </row>
    <row r="48" spans="2:36" s="45" customFormat="1" ht="60" x14ac:dyDescent="0.25">
      <c r="B48" s="46" t="s">
        <v>214</v>
      </c>
      <c r="C48" s="47"/>
      <c r="D48" s="39"/>
      <c r="E48" s="39"/>
      <c r="F48" s="47"/>
      <c r="G48" s="47"/>
      <c r="H48" s="47"/>
      <c r="I48" s="47"/>
      <c r="J48" s="21" t="s">
        <v>105</v>
      </c>
      <c r="K48" s="21" t="s">
        <v>106</v>
      </c>
      <c r="L48" s="21" t="s">
        <v>107</v>
      </c>
      <c r="M48" s="21">
        <v>173</v>
      </c>
      <c r="N48" s="47"/>
      <c r="O48" s="47"/>
      <c r="P48" s="47"/>
      <c r="Q48" s="47"/>
      <c r="R48" s="47"/>
      <c r="S48" s="47"/>
      <c r="T48" s="56"/>
      <c r="U48" s="56"/>
      <c r="V48" s="56"/>
      <c r="W48" s="56"/>
      <c r="X48" s="56"/>
      <c r="Y48" s="56"/>
      <c r="Z48" s="56"/>
      <c r="AA48" s="56"/>
      <c r="AB48" s="56"/>
      <c r="AC48" s="56"/>
      <c r="AD48" s="56"/>
      <c r="AE48" s="47"/>
      <c r="AF48" s="56"/>
      <c r="AG48" s="56"/>
      <c r="AH48" s="43"/>
      <c r="AI48" s="43"/>
      <c r="AJ48" s="39"/>
    </row>
    <row r="49" spans="2:37" s="45" customFormat="1" ht="75" x14ac:dyDescent="0.25">
      <c r="B49" s="46" t="s">
        <v>214</v>
      </c>
      <c r="C49" s="47"/>
      <c r="D49" s="39"/>
      <c r="E49" s="39"/>
      <c r="F49" s="47"/>
      <c r="G49" s="47"/>
      <c r="H49" s="47"/>
      <c r="I49" s="47"/>
      <c r="J49" s="21" t="s">
        <v>108</v>
      </c>
      <c r="K49" s="21" t="s">
        <v>109</v>
      </c>
      <c r="L49" s="21" t="s">
        <v>110</v>
      </c>
      <c r="M49" s="21">
        <v>100</v>
      </c>
      <c r="N49" s="47"/>
      <c r="O49" s="47"/>
      <c r="P49" s="47"/>
      <c r="Q49" s="47"/>
      <c r="R49" s="47"/>
      <c r="S49" s="47"/>
      <c r="T49" s="56"/>
      <c r="U49" s="56"/>
      <c r="V49" s="56"/>
      <c r="W49" s="56"/>
      <c r="X49" s="56"/>
      <c r="Y49" s="56"/>
      <c r="Z49" s="56"/>
      <c r="AA49" s="56"/>
      <c r="AB49" s="56"/>
      <c r="AC49" s="56"/>
      <c r="AD49" s="56"/>
      <c r="AE49" s="47"/>
      <c r="AF49" s="56"/>
      <c r="AG49" s="56"/>
      <c r="AH49" s="43"/>
      <c r="AI49" s="43"/>
      <c r="AJ49" s="39"/>
    </row>
    <row r="50" spans="2:37" s="45" customFormat="1" ht="30" x14ac:dyDescent="0.25">
      <c r="B50" s="46" t="s">
        <v>214</v>
      </c>
      <c r="C50" s="47"/>
      <c r="D50" s="39"/>
      <c r="E50" s="39"/>
      <c r="F50" s="49"/>
      <c r="G50" s="47"/>
      <c r="H50" s="49"/>
      <c r="I50" s="49"/>
      <c r="J50" s="21" t="s">
        <v>111</v>
      </c>
      <c r="K50" s="21" t="s">
        <v>112</v>
      </c>
      <c r="L50" s="21" t="s">
        <v>104</v>
      </c>
      <c r="M50" s="21">
        <v>1</v>
      </c>
      <c r="N50" s="49"/>
      <c r="O50" s="49"/>
      <c r="P50" s="47"/>
      <c r="Q50" s="47"/>
      <c r="R50" s="47"/>
      <c r="S50" s="47"/>
      <c r="T50" s="56"/>
      <c r="U50" s="59"/>
      <c r="V50" s="59"/>
      <c r="W50" s="59"/>
      <c r="X50" s="59"/>
      <c r="Y50" s="59"/>
      <c r="Z50" s="59"/>
      <c r="AA50" s="59"/>
      <c r="AB50" s="59"/>
      <c r="AC50" s="59"/>
      <c r="AD50" s="59"/>
      <c r="AE50" s="49"/>
      <c r="AF50" s="59"/>
      <c r="AG50" s="59"/>
      <c r="AH50" s="43"/>
      <c r="AI50" s="43"/>
      <c r="AJ50" s="39"/>
    </row>
    <row r="51" spans="2:37" s="55" customFormat="1" ht="105" x14ac:dyDescent="0.25">
      <c r="B51" s="46" t="s">
        <v>214</v>
      </c>
      <c r="C51" s="47"/>
      <c r="D51" s="39"/>
      <c r="E51" s="39"/>
      <c r="F51" s="37" t="s">
        <v>215</v>
      </c>
      <c r="G51" s="37" t="s">
        <v>125</v>
      </c>
      <c r="H51" s="37" t="s">
        <v>89</v>
      </c>
      <c r="I51" s="37" t="s">
        <v>89</v>
      </c>
      <c r="J51" s="21" t="s">
        <v>114</v>
      </c>
      <c r="K51" s="21" t="s">
        <v>115</v>
      </c>
      <c r="L51" s="21" t="s">
        <v>92</v>
      </c>
      <c r="M51" s="21">
        <v>796</v>
      </c>
      <c r="N51" s="37" t="s">
        <v>93</v>
      </c>
      <c r="O51" s="37" t="s">
        <v>126</v>
      </c>
      <c r="P51" s="47"/>
      <c r="Q51" s="47"/>
      <c r="R51" s="47"/>
      <c r="S51" s="47"/>
      <c r="T51" s="56"/>
      <c r="U51" s="53">
        <f>V51</f>
        <v>665749.75</v>
      </c>
      <c r="V51" s="53">
        <f>665749.75</f>
        <v>665749.75</v>
      </c>
      <c r="W51" s="53" t="s">
        <v>99</v>
      </c>
      <c r="X51" s="53" t="s">
        <v>99</v>
      </c>
      <c r="Y51" s="53" t="s">
        <v>99</v>
      </c>
      <c r="Z51" s="53"/>
      <c r="AA51" s="53" t="s">
        <v>99</v>
      </c>
      <c r="AB51" s="53">
        <v>117485.25</v>
      </c>
      <c r="AC51" s="53" t="s">
        <v>100</v>
      </c>
      <c r="AD51" s="53"/>
      <c r="AE51" s="53">
        <f>U51</f>
        <v>665749.75</v>
      </c>
      <c r="AF51" s="53"/>
      <c r="AG51" s="53"/>
      <c r="AH51" s="43"/>
      <c r="AI51" s="43"/>
      <c r="AJ51" s="39"/>
    </row>
    <row r="52" spans="2:37" s="55" customFormat="1" ht="105" x14ac:dyDescent="0.25">
      <c r="B52" s="46" t="s">
        <v>214</v>
      </c>
      <c r="C52" s="47"/>
      <c r="D52" s="39"/>
      <c r="E52" s="39"/>
      <c r="F52" s="47"/>
      <c r="G52" s="47"/>
      <c r="H52" s="47"/>
      <c r="I52" s="47"/>
      <c r="J52" s="21" t="s">
        <v>116</v>
      </c>
      <c r="K52" s="21" t="s">
        <v>117</v>
      </c>
      <c r="L52" s="21" t="s">
        <v>118</v>
      </c>
      <c r="M52" s="21">
        <v>40</v>
      </c>
      <c r="N52" s="47"/>
      <c r="O52" s="47"/>
      <c r="P52" s="47"/>
      <c r="Q52" s="47"/>
      <c r="R52" s="47"/>
      <c r="S52" s="47"/>
      <c r="T52" s="56"/>
      <c r="U52" s="56"/>
      <c r="V52" s="56"/>
      <c r="W52" s="56"/>
      <c r="X52" s="56"/>
      <c r="Y52" s="56"/>
      <c r="Z52" s="56"/>
      <c r="AA52" s="56"/>
      <c r="AB52" s="56"/>
      <c r="AC52" s="56"/>
      <c r="AD52" s="56"/>
      <c r="AE52" s="47"/>
      <c r="AF52" s="56"/>
      <c r="AG52" s="56"/>
      <c r="AH52" s="43"/>
      <c r="AI52" s="43"/>
      <c r="AJ52" s="39"/>
    </row>
    <row r="53" spans="2:37" s="55" customFormat="1" ht="45" x14ac:dyDescent="0.25">
      <c r="B53" s="46" t="s">
        <v>214</v>
      </c>
      <c r="C53" s="47"/>
      <c r="D53" s="39"/>
      <c r="E53" s="39"/>
      <c r="F53" s="47"/>
      <c r="G53" s="47"/>
      <c r="H53" s="47"/>
      <c r="I53" s="47"/>
      <c r="J53" s="21" t="s">
        <v>119</v>
      </c>
      <c r="K53" s="21" t="s">
        <v>120</v>
      </c>
      <c r="L53" s="21" t="s">
        <v>107</v>
      </c>
      <c r="M53" s="21">
        <v>1122</v>
      </c>
      <c r="N53" s="47"/>
      <c r="O53" s="47"/>
      <c r="P53" s="47"/>
      <c r="Q53" s="47"/>
      <c r="R53" s="47"/>
      <c r="S53" s="47"/>
      <c r="T53" s="56"/>
      <c r="U53" s="56"/>
      <c r="V53" s="56"/>
      <c r="W53" s="56"/>
      <c r="X53" s="56"/>
      <c r="Y53" s="56"/>
      <c r="Z53" s="56"/>
      <c r="AA53" s="56"/>
      <c r="AB53" s="56"/>
      <c r="AC53" s="56"/>
      <c r="AD53" s="56"/>
      <c r="AE53" s="47"/>
      <c r="AF53" s="56"/>
      <c r="AG53" s="56"/>
      <c r="AH53" s="43"/>
      <c r="AI53" s="43"/>
      <c r="AJ53" s="39"/>
    </row>
    <row r="54" spans="2:37" s="55" customFormat="1" ht="90" x14ac:dyDescent="0.25">
      <c r="B54" s="46" t="s">
        <v>214</v>
      </c>
      <c r="C54" s="47"/>
      <c r="D54" s="39"/>
      <c r="E54" s="39"/>
      <c r="F54" s="47"/>
      <c r="G54" s="47"/>
      <c r="H54" s="47"/>
      <c r="I54" s="47"/>
      <c r="J54" s="21" t="s">
        <v>121</v>
      </c>
      <c r="K54" s="21" t="s">
        <v>122</v>
      </c>
      <c r="L54" s="21" t="s">
        <v>104</v>
      </c>
      <c r="M54" s="21">
        <v>2</v>
      </c>
      <c r="N54" s="47"/>
      <c r="O54" s="47"/>
      <c r="P54" s="47"/>
      <c r="Q54" s="47"/>
      <c r="R54" s="47"/>
      <c r="S54" s="47"/>
      <c r="T54" s="56"/>
      <c r="U54" s="56"/>
      <c r="V54" s="56"/>
      <c r="W54" s="56"/>
      <c r="X54" s="56"/>
      <c r="Y54" s="56"/>
      <c r="Z54" s="56"/>
      <c r="AA54" s="56"/>
      <c r="AB54" s="56"/>
      <c r="AC54" s="56"/>
      <c r="AD54" s="56"/>
      <c r="AE54" s="47"/>
      <c r="AF54" s="56"/>
      <c r="AG54" s="56"/>
      <c r="AH54" s="43"/>
      <c r="AI54" s="43"/>
      <c r="AJ54" s="39"/>
    </row>
    <row r="55" spans="2:37" s="45" customFormat="1" ht="60" customHeight="1" x14ac:dyDescent="0.25">
      <c r="B55" s="37" t="s">
        <v>131</v>
      </c>
      <c r="C55" s="37" t="s">
        <v>132</v>
      </c>
      <c r="D55" s="38" t="s">
        <v>199</v>
      </c>
      <c r="E55" s="38" t="s">
        <v>87</v>
      </c>
      <c r="F55" s="38" t="s">
        <v>216</v>
      </c>
      <c r="G55" s="38" t="s">
        <v>125</v>
      </c>
      <c r="H55" s="38" t="s">
        <v>89</v>
      </c>
      <c r="I55" s="38" t="s">
        <v>89</v>
      </c>
      <c r="J55" s="20" t="s">
        <v>114</v>
      </c>
      <c r="K55" s="21" t="s">
        <v>115</v>
      </c>
      <c r="L55" s="20" t="s">
        <v>92</v>
      </c>
      <c r="M55" s="239">
        <v>33</v>
      </c>
      <c r="N55" s="38" t="s">
        <v>93</v>
      </c>
      <c r="O55" s="38" t="s">
        <v>133</v>
      </c>
      <c r="P55" s="38" t="s">
        <v>95</v>
      </c>
      <c r="Q55" s="38" t="s">
        <v>96</v>
      </c>
      <c r="R55" s="38" t="s">
        <v>97</v>
      </c>
      <c r="S55" s="38" t="s">
        <v>98</v>
      </c>
      <c r="T55" s="40">
        <f>U55</f>
        <v>1299735</v>
      </c>
      <c r="U55" s="40">
        <f>V55</f>
        <v>1299735</v>
      </c>
      <c r="V55" s="40">
        <f>1299735</f>
        <v>1299735</v>
      </c>
      <c r="W55" s="40" t="s">
        <v>134</v>
      </c>
      <c r="X55" s="40" t="s">
        <v>134</v>
      </c>
      <c r="Y55" s="40" t="s">
        <v>99</v>
      </c>
      <c r="Z55" s="40" t="s">
        <v>99</v>
      </c>
      <c r="AA55" s="40" t="s">
        <v>134</v>
      </c>
      <c r="AB55" s="40">
        <v>229365</v>
      </c>
      <c r="AC55" s="40" t="s">
        <v>100</v>
      </c>
      <c r="AD55" s="40"/>
      <c r="AE55" s="40">
        <f>U55</f>
        <v>1299735</v>
      </c>
      <c r="AF55" s="40"/>
      <c r="AG55" s="40"/>
      <c r="AH55" s="62" t="s">
        <v>217</v>
      </c>
      <c r="AI55" s="62" t="s">
        <v>207</v>
      </c>
      <c r="AJ55" s="44">
        <v>45293</v>
      </c>
    </row>
    <row r="56" spans="2:37" s="45" customFormat="1" ht="105" x14ac:dyDescent="0.25">
      <c r="B56" s="46" t="s">
        <v>218</v>
      </c>
      <c r="C56" s="47"/>
      <c r="D56" s="39"/>
      <c r="E56" s="39"/>
      <c r="F56" s="39"/>
      <c r="G56" s="39"/>
      <c r="H56" s="39"/>
      <c r="I56" s="39"/>
      <c r="J56" s="20" t="s">
        <v>116</v>
      </c>
      <c r="K56" s="21" t="s">
        <v>117</v>
      </c>
      <c r="L56" s="20" t="s">
        <v>118</v>
      </c>
      <c r="M56" s="239">
        <v>10</v>
      </c>
      <c r="N56" s="39"/>
      <c r="O56" s="39"/>
      <c r="P56" s="39"/>
      <c r="Q56" s="39"/>
      <c r="R56" s="39"/>
      <c r="S56" s="39"/>
      <c r="T56" s="41"/>
      <c r="U56" s="41"/>
      <c r="V56" s="41"/>
      <c r="W56" s="41"/>
      <c r="X56" s="41"/>
      <c r="Y56" s="41"/>
      <c r="Z56" s="41"/>
      <c r="AA56" s="41"/>
      <c r="AB56" s="41"/>
      <c r="AC56" s="41"/>
      <c r="AD56" s="41"/>
      <c r="AE56" s="39"/>
      <c r="AF56" s="41"/>
      <c r="AG56" s="41"/>
      <c r="AH56" s="43"/>
      <c r="AI56" s="43"/>
      <c r="AJ56" s="39"/>
    </row>
    <row r="57" spans="2:37" s="45" customFormat="1" ht="45" x14ac:dyDescent="0.25">
      <c r="B57" s="46" t="s">
        <v>218</v>
      </c>
      <c r="C57" s="47"/>
      <c r="D57" s="39"/>
      <c r="E57" s="39"/>
      <c r="F57" s="39"/>
      <c r="G57" s="39"/>
      <c r="H57" s="39"/>
      <c r="I57" s="39"/>
      <c r="J57" s="20" t="s">
        <v>119</v>
      </c>
      <c r="K57" s="21" t="s">
        <v>120</v>
      </c>
      <c r="L57" s="20" t="s">
        <v>107</v>
      </c>
      <c r="M57" s="239">
        <v>90</v>
      </c>
      <c r="N57" s="39"/>
      <c r="O57" s="39"/>
      <c r="P57" s="39"/>
      <c r="Q57" s="39"/>
      <c r="R57" s="39"/>
      <c r="S57" s="39"/>
      <c r="T57" s="41"/>
      <c r="U57" s="41"/>
      <c r="V57" s="41"/>
      <c r="W57" s="41"/>
      <c r="X57" s="41"/>
      <c r="Y57" s="41"/>
      <c r="Z57" s="41"/>
      <c r="AA57" s="41"/>
      <c r="AB57" s="41"/>
      <c r="AC57" s="41"/>
      <c r="AD57" s="41"/>
      <c r="AE57" s="39"/>
      <c r="AF57" s="41"/>
      <c r="AG57" s="41"/>
      <c r="AH57" s="43"/>
      <c r="AI57" s="43"/>
      <c r="AJ57" s="39"/>
    </row>
    <row r="58" spans="2:37" s="45" customFormat="1" ht="90" x14ac:dyDescent="0.25">
      <c r="B58" s="46" t="s">
        <v>218</v>
      </c>
      <c r="C58" s="47"/>
      <c r="D58" s="39"/>
      <c r="E58" s="39"/>
      <c r="F58" s="39"/>
      <c r="G58" s="39"/>
      <c r="H58" s="39"/>
      <c r="I58" s="39"/>
      <c r="J58" s="20" t="s">
        <v>121</v>
      </c>
      <c r="K58" s="21" t="s">
        <v>122</v>
      </c>
      <c r="L58" s="20" t="s">
        <v>104</v>
      </c>
      <c r="M58" s="239">
        <v>1</v>
      </c>
      <c r="N58" s="39"/>
      <c r="O58" s="39"/>
      <c r="P58" s="39"/>
      <c r="Q58" s="39"/>
      <c r="R58" s="39"/>
      <c r="S58" s="39"/>
      <c r="T58" s="41"/>
      <c r="U58" s="41"/>
      <c r="V58" s="41"/>
      <c r="W58" s="41"/>
      <c r="X58" s="41"/>
      <c r="Y58" s="41"/>
      <c r="Z58" s="41"/>
      <c r="AA58" s="41"/>
      <c r="AB58" s="41"/>
      <c r="AC58" s="41"/>
      <c r="AD58" s="41"/>
      <c r="AE58" s="39"/>
      <c r="AF58" s="41"/>
      <c r="AG58" s="41"/>
      <c r="AH58" s="43"/>
      <c r="AI58" s="43"/>
      <c r="AJ58" s="39"/>
    </row>
    <row r="59" spans="2:37" s="45" customFormat="1" ht="75" x14ac:dyDescent="0.25">
      <c r="B59" s="46" t="s">
        <v>218</v>
      </c>
      <c r="C59" s="47"/>
      <c r="D59" s="39"/>
      <c r="E59" s="39"/>
      <c r="F59" s="39"/>
      <c r="G59" s="39"/>
      <c r="H59" s="39"/>
      <c r="I59" s="39"/>
      <c r="J59" s="20" t="s">
        <v>108</v>
      </c>
      <c r="K59" s="21" t="s">
        <v>109</v>
      </c>
      <c r="L59" s="20" t="s">
        <v>110</v>
      </c>
      <c r="M59" s="239">
        <v>192</v>
      </c>
      <c r="N59" s="39"/>
      <c r="O59" s="39"/>
      <c r="P59" s="39"/>
      <c r="Q59" s="39"/>
      <c r="R59" s="39"/>
      <c r="S59" s="39"/>
      <c r="T59" s="41"/>
      <c r="U59" s="41"/>
      <c r="V59" s="41"/>
      <c r="W59" s="41"/>
      <c r="X59" s="41"/>
      <c r="Y59" s="41"/>
      <c r="Z59" s="41"/>
      <c r="AA59" s="41"/>
      <c r="AB59" s="41"/>
      <c r="AC59" s="41"/>
      <c r="AD59" s="41"/>
      <c r="AE59" s="39"/>
      <c r="AF59" s="41"/>
      <c r="AG59" s="41"/>
      <c r="AH59" s="43"/>
      <c r="AI59" s="43"/>
      <c r="AJ59" s="39"/>
    </row>
    <row r="60" spans="2:37" s="45" customFormat="1" ht="30" x14ac:dyDescent="0.25">
      <c r="B60" s="46" t="s">
        <v>218</v>
      </c>
      <c r="C60" s="49"/>
      <c r="D60" s="39"/>
      <c r="E60" s="48"/>
      <c r="F60" s="48"/>
      <c r="G60" s="48"/>
      <c r="H60" s="48"/>
      <c r="I60" s="48"/>
      <c r="J60" s="20" t="s">
        <v>111</v>
      </c>
      <c r="K60" s="21" t="s">
        <v>112</v>
      </c>
      <c r="L60" s="20" t="s">
        <v>104</v>
      </c>
      <c r="M60" s="20">
        <v>6</v>
      </c>
      <c r="N60" s="48"/>
      <c r="O60" s="39"/>
      <c r="P60" s="48"/>
      <c r="Q60" s="48"/>
      <c r="R60" s="48"/>
      <c r="S60" s="48"/>
      <c r="T60" s="50"/>
      <c r="U60" s="50"/>
      <c r="V60" s="50"/>
      <c r="W60" s="41"/>
      <c r="X60" s="41"/>
      <c r="Y60" s="41"/>
      <c r="Z60" s="41"/>
      <c r="AA60" s="41"/>
      <c r="AB60" s="41"/>
      <c r="AC60" s="41"/>
      <c r="AD60" s="41"/>
      <c r="AE60" s="39"/>
      <c r="AF60" s="41"/>
      <c r="AG60" s="41"/>
      <c r="AH60" s="43"/>
      <c r="AI60" s="52"/>
      <c r="AJ60" s="48"/>
    </row>
    <row r="61" spans="2:37" s="74" customFormat="1" ht="127.5" customHeight="1" x14ac:dyDescent="0.25">
      <c r="B61" s="63" t="s">
        <v>219</v>
      </c>
      <c r="C61" s="64" t="s">
        <v>135</v>
      </c>
      <c r="D61" s="63" t="s">
        <v>220</v>
      </c>
      <c r="E61" s="65" t="s">
        <v>136</v>
      </c>
      <c r="F61" s="63" t="s">
        <v>221</v>
      </c>
      <c r="G61" s="63" t="s">
        <v>137</v>
      </c>
      <c r="H61" s="63" t="s">
        <v>89</v>
      </c>
      <c r="I61" s="63" t="s">
        <v>89</v>
      </c>
      <c r="J61" s="22" t="s">
        <v>114</v>
      </c>
      <c r="K61" s="66" t="s">
        <v>138</v>
      </c>
      <c r="L61" s="22" t="s">
        <v>139</v>
      </c>
      <c r="M61" s="66">
        <v>1044</v>
      </c>
      <c r="N61" s="67" t="s">
        <v>93</v>
      </c>
      <c r="O61" s="63" t="s">
        <v>140</v>
      </c>
      <c r="P61" s="65" t="s">
        <v>95</v>
      </c>
      <c r="Q61" s="63" t="s">
        <v>96</v>
      </c>
      <c r="R61" s="63" t="s">
        <v>97</v>
      </c>
      <c r="S61" s="63" t="s">
        <v>98</v>
      </c>
      <c r="T61" s="68">
        <f>U61+U64</f>
        <v>331916.84999999998</v>
      </c>
      <c r="U61" s="187">
        <v>139845.85</v>
      </c>
      <c r="V61" s="188">
        <v>139845.85</v>
      </c>
      <c r="W61" s="70" t="s">
        <v>99</v>
      </c>
      <c r="X61" s="70" t="s">
        <v>99</v>
      </c>
      <c r="Y61" s="70" t="s">
        <v>99</v>
      </c>
      <c r="Z61" s="70" t="s">
        <v>99</v>
      </c>
      <c r="AA61" s="70" t="s">
        <v>99</v>
      </c>
      <c r="AB61" s="185">
        <v>24678.68</v>
      </c>
      <c r="AC61" s="69" t="s">
        <v>100</v>
      </c>
      <c r="AD61" s="70"/>
      <c r="AE61" s="185">
        <f>U61</f>
        <v>139845.85</v>
      </c>
      <c r="AF61" s="69"/>
      <c r="AG61" s="68"/>
      <c r="AH61" s="71">
        <v>45078</v>
      </c>
      <c r="AI61" s="72" t="s">
        <v>326</v>
      </c>
      <c r="AJ61" s="73">
        <v>45082</v>
      </c>
    </row>
    <row r="62" spans="2:37" s="87" customFormat="1" ht="45.75" customHeight="1" x14ac:dyDescent="0.25">
      <c r="B62" s="46" t="s">
        <v>222</v>
      </c>
      <c r="C62" s="75"/>
      <c r="D62" s="76"/>
      <c r="E62" s="77"/>
      <c r="F62" s="78"/>
      <c r="G62" s="79"/>
      <c r="H62" s="79"/>
      <c r="I62" s="79"/>
      <c r="J62" s="21" t="s">
        <v>141</v>
      </c>
      <c r="K62" s="80" t="s">
        <v>142</v>
      </c>
      <c r="L62" s="21" t="s">
        <v>143</v>
      </c>
      <c r="M62" s="66">
        <v>95</v>
      </c>
      <c r="N62" s="81"/>
      <c r="O62" s="78"/>
      <c r="P62" s="82"/>
      <c r="Q62" s="78"/>
      <c r="R62" s="78"/>
      <c r="S62" s="78"/>
      <c r="T62" s="83"/>
      <c r="U62" s="84"/>
      <c r="V62" s="84"/>
      <c r="W62" s="56"/>
      <c r="X62" s="56"/>
      <c r="Y62" s="56"/>
      <c r="Z62" s="56"/>
      <c r="AA62" s="56"/>
      <c r="AB62" s="84"/>
      <c r="AC62" s="84"/>
      <c r="AD62" s="56"/>
      <c r="AE62" s="84"/>
      <c r="AF62" s="84"/>
      <c r="AG62" s="83"/>
      <c r="AH62" s="85"/>
      <c r="AI62" s="85"/>
      <c r="AJ62" s="77"/>
      <c r="AK62" s="86"/>
    </row>
    <row r="63" spans="2:37" s="87" customFormat="1" ht="60" customHeight="1" x14ac:dyDescent="0.25">
      <c r="B63" s="46" t="s">
        <v>222</v>
      </c>
      <c r="C63" s="75"/>
      <c r="D63" s="79"/>
      <c r="E63" s="75"/>
      <c r="F63" s="88"/>
      <c r="G63" s="79"/>
      <c r="H63" s="89"/>
      <c r="I63" s="89"/>
      <c r="J63" s="22" t="s">
        <v>144</v>
      </c>
      <c r="K63" s="80" t="s">
        <v>120</v>
      </c>
      <c r="L63" s="21" t="s">
        <v>145</v>
      </c>
      <c r="M63" s="66">
        <v>2635</v>
      </c>
      <c r="N63" s="90"/>
      <c r="O63" s="88"/>
      <c r="P63" s="76"/>
      <c r="Q63" s="75"/>
      <c r="R63" s="91"/>
      <c r="S63" s="79"/>
      <c r="T63" s="83"/>
      <c r="U63" s="92"/>
      <c r="V63" s="92"/>
      <c r="W63" s="59"/>
      <c r="X63" s="59"/>
      <c r="Y63" s="59"/>
      <c r="Z63" s="59"/>
      <c r="AA63" s="59"/>
      <c r="AB63" s="92"/>
      <c r="AC63" s="92"/>
      <c r="AD63" s="59"/>
      <c r="AE63" s="92"/>
      <c r="AF63" s="92"/>
      <c r="AG63" s="93"/>
      <c r="AH63" s="85"/>
      <c r="AI63" s="85"/>
      <c r="AJ63" s="77"/>
      <c r="AK63" s="86"/>
    </row>
    <row r="64" spans="2:37" s="87" customFormat="1" ht="60" customHeight="1" x14ac:dyDescent="0.25">
      <c r="B64" s="46" t="s">
        <v>222</v>
      </c>
      <c r="C64" s="75"/>
      <c r="D64" s="79"/>
      <c r="E64" s="75"/>
      <c r="F64" s="63" t="s">
        <v>223</v>
      </c>
      <c r="G64" s="63" t="s">
        <v>137</v>
      </c>
      <c r="H64" s="94"/>
      <c r="I64" s="94"/>
      <c r="J64" s="22" t="s">
        <v>114</v>
      </c>
      <c r="K64" s="80" t="s">
        <v>138</v>
      </c>
      <c r="L64" s="21" t="s">
        <v>139</v>
      </c>
      <c r="M64" s="66">
        <v>339</v>
      </c>
      <c r="N64" s="95" t="s">
        <v>93</v>
      </c>
      <c r="O64" s="78" t="s">
        <v>113</v>
      </c>
      <c r="P64" s="79"/>
      <c r="Q64" s="75"/>
      <c r="R64" s="91"/>
      <c r="S64" s="79"/>
      <c r="T64" s="84"/>
      <c r="U64" s="96">
        <f>V64</f>
        <v>192071</v>
      </c>
      <c r="V64" s="96">
        <v>192071</v>
      </c>
      <c r="W64" s="56" t="s">
        <v>99</v>
      </c>
      <c r="X64" s="56" t="s">
        <v>99</v>
      </c>
      <c r="Y64" s="56" t="s">
        <v>99</v>
      </c>
      <c r="Z64" s="56" t="s">
        <v>99</v>
      </c>
      <c r="AA64" s="56" t="s">
        <v>99</v>
      </c>
      <c r="AB64" s="84">
        <v>33895</v>
      </c>
      <c r="AC64" s="84" t="s">
        <v>100</v>
      </c>
      <c r="AD64" s="56"/>
      <c r="AE64" s="84">
        <f>U64</f>
        <v>192071</v>
      </c>
      <c r="AF64" s="84"/>
      <c r="AG64" s="83"/>
      <c r="AH64" s="71">
        <v>45078</v>
      </c>
      <c r="AI64" s="72" t="s">
        <v>326</v>
      </c>
      <c r="AJ64" s="77"/>
      <c r="AK64" s="86"/>
    </row>
    <row r="65" spans="2:39" s="87" customFormat="1" ht="60" customHeight="1" x14ac:dyDescent="0.25">
      <c r="B65" s="46" t="s">
        <v>222</v>
      </c>
      <c r="C65" s="75"/>
      <c r="D65" s="76"/>
      <c r="E65" s="77"/>
      <c r="F65" s="78"/>
      <c r="G65" s="79"/>
      <c r="H65" s="94" t="s">
        <v>89</v>
      </c>
      <c r="I65" s="94" t="s">
        <v>89</v>
      </c>
      <c r="J65" s="21" t="s">
        <v>141</v>
      </c>
      <c r="K65" s="80" t="s">
        <v>142</v>
      </c>
      <c r="L65" s="21" t="s">
        <v>143</v>
      </c>
      <c r="M65" s="66">
        <v>150</v>
      </c>
      <c r="N65" s="97"/>
      <c r="O65" s="78"/>
      <c r="P65" s="78"/>
      <c r="Q65" s="78"/>
      <c r="R65" s="78"/>
      <c r="S65" s="78"/>
      <c r="T65" s="84"/>
      <c r="U65" s="96"/>
      <c r="V65" s="96"/>
      <c r="W65" s="56"/>
      <c r="X65" s="56"/>
      <c r="Y65" s="56"/>
      <c r="Z65" s="56"/>
      <c r="AA65" s="56"/>
      <c r="AB65" s="84"/>
      <c r="AC65" s="84"/>
      <c r="AD65" s="56"/>
      <c r="AE65" s="84"/>
      <c r="AF65" s="84"/>
      <c r="AG65" s="83"/>
      <c r="AH65" s="85"/>
      <c r="AI65" s="85"/>
      <c r="AJ65" s="77"/>
      <c r="AK65" s="86"/>
    </row>
    <row r="66" spans="2:39" s="87" customFormat="1" ht="60" customHeight="1" x14ac:dyDescent="0.25">
      <c r="B66" s="98" t="s">
        <v>222</v>
      </c>
      <c r="C66" s="99"/>
      <c r="D66" s="100"/>
      <c r="E66" s="101"/>
      <c r="F66" s="88"/>
      <c r="G66" s="89"/>
      <c r="H66" s="94"/>
      <c r="I66" s="94"/>
      <c r="J66" s="22" t="s">
        <v>144</v>
      </c>
      <c r="K66" s="80" t="s">
        <v>120</v>
      </c>
      <c r="L66" s="21" t="s">
        <v>145</v>
      </c>
      <c r="M66" s="66">
        <v>504</v>
      </c>
      <c r="N66" s="97"/>
      <c r="O66" s="78"/>
      <c r="P66" s="78"/>
      <c r="Q66" s="78"/>
      <c r="R66" s="78"/>
      <c r="S66" s="78"/>
      <c r="T66" s="84"/>
      <c r="U66" s="96"/>
      <c r="V66" s="189"/>
      <c r="W66" s="56"/>
      <c r="X66" s="56"/>
      <c r="Y66" s="56"/>
      <c r="Z66" s="56"/>
      <c r="AA66" s="56"/>
      <c r="AB66" s="84"/>
      <c r="AC66" s="84"/>
      <c r="AD66" s="56"/>
      <c r="AE66" s="84"/>
      <c r="AF66" s="84"/>
      <c r="AG66" s="83"/>
      <c r="AH66" s="102"/>
      <c r="AI66" s="102"/>
      <c r="AJ66" s="101"/>
    </row>
    <row r="67" spans="2:39" s="87" customFormat="1" ht="156.75" customHeight="1" x14ac:dyDescent="0.25">
      <c r="B67" s="79" t="s">
        <v>146</v>
      </c>
      <c r="C67" s="103" t="s">
        <v>224</v>
      </c>
      <c r="D67" s="104" t="s">
        <v>220</v>
      </c>
      <c r="E67" s="103" t="s">
        <v>136</v>
      </c>
      <c r="F67" s="63" t="s">
        <v>225</v>
      </c>
      <c r="G67" s="103" t="s">
        <v>137</v>
      </c>
      <c r="H67" s="103" t="s">
        <v>89</v>
      </c>
      <c r="I67" s="103" t="s">
        <v>89</v>
      </c>
      <c r="J67" s="22" t="s">
        <v>114</v>
      </c>
      <c r="K67" s="80" t="s">
        <v>138</v>
      </c>
      <c r="L67" s="21" t="s">
        <v>139</v>
      </c>
      <c r="M67" s="244">
        <v>981</v>
      </c>
      <c r="N67" s="95" t="s">
        <v>93</v>
      </c>
      <c r="O67" s="63" t="s">
        <v>128</v>
      </c>
      <c r="P67" s="63" t="s">
        <v>95</v>
      </c>
      <c r="Q67" s="63" t="s">
        <v>96</v>
      </c>
      <c r="R67" s="63" t="s">
        <v>97</v>
      </c>
      <c r="S67" s="63" t="s">
        <v>98</v>
      </c>
      <c r="T67" s="106">
        <f>U67</f>
        <v>330007.75</v>
      </c>
      <c r="U67" s="107">
        <f>V67</f>
        <v>330007.75</v>
      </c>
      <c r="V67" s="190">
        <v>330007.75</v>
      </c>
      <c r="W67" s="109" t="s">
        <v>99</v>
      </c>
      <c r="X67" s="109" t="s">
        <v>99</v>
      </c>
      <c r="Y67" s="109" t="s">
        <v>99</v>
      </c>
      <c r="Z67" s="109" t="s">
        <v>99</v>
      </c>
      <c r="AA67" s="109" t="s">
        <v>99</v>
      </c>
      <c r="AB67" s="191">
        <v>58236.67</v>
      </c>
      <c r="AC67" s="107" t="s">
        <v>100</v>
      </c>
      <c r="AD67" s="109"/>
      <c r="AE67" s="108">
        <f>U67</f>
        <v>330007.75</v>
      </c>
      <c r="AF67" s="107"/>
      <c r="AG67" s="107"/>
      <c r="AH67" s="192" t="s">
        <v>327</v>
      </c>
      <c r="AI67" s="193" t="s">
        <v>328</v>
      </c>
      <c r="AJ67" s="212">
        <v>45450</v>
      </c>
    </row>
    <row r="68" spans="2:39" s="87" customFormat="1" ht="49.5" customHeight="1" x14ac:dyDescent="0.25">
      <c r="B68" s="46" t="s">
        <v>226</v>
      </c>
      <c r="C68" s="79"/>
      <c r="D68" s="110"/>
      <c r="E68" s="79"/>
      <c r="F68" s="78"/>
      <c r="G68" s="79"/>
      <c r="H68" s="79"/>
      <c r="I68" s="79"/>
      <c r="J68" s="21" t="s">
        <v>141</v>
      </c>
      <c r="K68" s="80" t="s">
        <v>142</v>
      </c>
      <c r="L68" s="21" t="s">
        <v>143</v>
      </c>
      <c r="M68" s="105">
        <v>452</v>
      </c>
      <c r="N68" s="97"/>
      <c r="O68" s="78"/>
      <c r="P68" s="78"/>
      <c r="Q68" s="78"/>
      <c r="R68" s="78"/>
      <c r="S68" s="78"/>
      <c r="T68" s="111"/>
      <c r="U68" s="112"/>
      <c r="V68" s="113"/>
      <c r="W68" s="114"/>
      <c r="X68" s="114"/>
      <c r="Y68" s="114"/>
      <c r="Z68" s="114"/>
      <c r="AA68" s="114"/>
      <c r="AB68" s="113"/>
      <c r="AC68" s="112"/>
      <c r="AD68" s="114"/>
      <c r="AE68" s="113"/>
      <c r="AF68" s="112"/>
      <c r="AG68" s="112"/>
      <c r="AH68" s="194"/>
      <c r="AI68" s="115"/>
      <c r="AJ68" s="79"/>
      <c r="AK68" s="116"/>
    </row>
    <row r="69" spans="2:39" s="87" customFormat="1" ht="49.5" customHeight="1" x14ac:dyDescent="0.25">
      <c r="B69" s="46" t="s">
        <v>226</v>
      </c>
      <c r="C69" s="79"/>
      <c r="D69" s="110"/>
      <c r="E69" s="79"/>
      <c r="F69" s="78"/>
      <c r="G69" s="79"/>
      <c r="H69" s="89"/>
      <c r="I69" s="89"/>
      <c r="J69" s="22" t="s">
        <v>144</v>
      </c>
      <c r="K69" s="80" t="s">
        <v>120</v>
      </c>
      <c r="L69" s="21" t="s">
        <v>145</v>
      </c>
      <c r="M69" s="244">
        <v>1164</v>
      </c>
      <c r="N69" s="97"/>
      <c r="O69" s="78"/>
      <c r="P69" s="78"/>
      <c r="Q69" s="78"/>
      <c r="R69" s="78"/>
      <c r="S69" s="78"/>
      <c r="T69" s="111"/>
      <c r="U69" s="112"/>
      <c r="V69" s="113"/>
      <c r="W69" s="114"/>
      <c r="X69" s="114"/>
      <c r="Y69" s="114"/>
      <c r="Z69" s="114"/>
      <c r="AA69" s="114"/>
      <c r="AB69" s="113"/>
      <c r="AC69" s="112"/>
      <c r="AD69" s="114"/>
      <c r="AE69" s="113"/>
      <c r="AF69" s="112"/>
      <c r="AG69" s="112"/>
      <c r="AH69" s="195"/>
      <c r="AI69" s="196"/>
      <c r="AJ69" s="89"/>
    </row>
    <row r="70" spans="2:39" s="127" customFormat="1" ht="120.75" customHeight="1" x14ac:dyDescent="0.25">
      <c r="B70" s="103" t="s">
        <v>148</v>
      </c>
      <c r="C70" s="103" t="s">
        <v>227</v>
      </c>
      <c r="D70" s="117" t="s">
        <v>220</v>
      </c>
      <c r="E70" s="103" t="s">
        <v>136</v>
      </c>
      <c r="F70" s="118" t="s">
        <v>228</v>
      </c>
      <c r="G70" s="103" t="s">
        <v>137</v>
      </c>
      <c r="H70" s="103" t="s">
        <v>89</v>
      </c>
      <c r="I70" s="103" t="s">
        <v>89</v>
      </c>
      <c r="J70" s="23" t="s">
        <v>114</v>
      </c>
      <c r="K70" s="119" t="s">
        <v>138</v>
      </c>
      <c r="L70" s="24" t="s">
        <v>139</v>
      </c>
      <c r="M70" s="120">
        <v>933</v>
      </c>
      <c r="N70" s="121" t="s">
        <v>93</v>
      </c>
      <c r="O70" s="118" t="s">
        <v>149</v>
      </c>
      <c r="P70" s="118" t="s">
        <v>95</v>
      </c>
      <c r="Q70" s="118" t="s">
        <v>96</v>
      </c>
      <c r="R70" s="118" t="s">
        <v>97</v>
      </c>
      <c r="S70" s="118" t="s">
        <v>98</v>
      </c>
      <c r="T70" s="122">
        <f>U70+U73</f>
        <v>1249317.77</v>
      </c>
      <c r="U70" s="123">
        <f>V70</f>
        <v>807500</v>
      </c>
      <c r="V70" s="123">
        <v>807500</v>
      </c>
      <c r="W70" s="124" t="s">
        <v>99</v>
      </c>
      <c r="X70" s="124" t="s">
        <v>99</v>
      </c>
      <c r="Y70" s="124" t="s">
        <v>99</v>
      </c>
      <c r="Z70" s="124" t="s">
        <v>99</v>
      </c>
      <c r="AA70" s="124" t="s">
        <v>99</v>
      </c>
      <c r="AB70" s="123">
        <v>142500</v>
      </c>
      <c r="AC70" s="123" t="s">
        <v>100</v>
      </c>
      <c r="AD70" s="125"/>
      <c r="AE70" s="123">
        <f>U70</f>
        <v>807500</v>
      </c>
      <c r="AF70" s="123"/>
      <c r="AG70" s="126"/>
      <c r="AH70" s="197" t="s">
        <v>329</v>
      </c>
      <c r="AI70" s="198" t="s">
        <v>327</v>
      </c>
      <c r="AJ70" s="199">
        <v>45363</v>
      </c>
    </row>
    <row r="71" spans="2:39" s="127" customFormat="1" ht="60" x14ac:dyDescent="0.25">
      <c r="B71" s="46" t="s">
        <v>229</v>
      </c>
      <c r="C71" s="79"/>
      <c r="D71" s="104"/>
      <c r="E71" s="79"/>
      <c r="F71" s="128"/>
      <c r="G71" s="79"/>
      <c r="H71" s="79"/>
      <c r="I71" s="79"/>
      <c r="J71" s="24" t="s">
        <v>141</v>
      </c>
      <c r="K71" s="119" t="s">
        <v>142</v>
      </c>
      <c r="L71" s="24" t="s">
        <v>143</v>
      </c>
      <c r="M71" s="120">
        <v>332</v>
      </c>
      <c r="N71" s="129"/>
      <c r="O71" s="128"/>
      <c r="P71" s="128"/>
      <c r="Q71" s="128"/>
      <c r="R71" s="128"/>
      <c r="S71" s="128"/>
      <c r="T71" s="130"/>
      <c r="U71" s="131"/>
      <c r="V71" s="131"/>
      <c r="W71" s="132"/>
      <c r="X71" s="132"/>
      <c r="Y71" s="132"/>
      <c r="Z71" s="132"/>
      <c r="AA71" s="132"/>
      <c r="AB71" s="131"/>
      <c r="AC71" s="131"/>
      <c r="AD71" s="133"/>
      <c r="AE71" s="131"/>
      <c r="AF71" s="131"/>
      <c r="AG71" s="134"/>
      <c r="AH71" s="135"/>
      <c r="AI71" s="136"/>
      <c r="AJ71" s="137"/>
      <c r="AK71" s="138"/>
      <c r="AL71" s="138"/>
      <c r="AM71" s="138"/>
    </row>
    <row r="72" spans="2:39" s="127" customFormat="1" ht="120.75" customHeight="1" x14ac:dyDescent="0.25">
      <c r="B72" s="46" t="s">
        <v>229</v>
      </c>
      <c r="C72" s="79"/>
      <c r="D72" s="79"/>
      <c r="E72" s="79"/>
      <c r="F72" s="139"/>
      <c r="G72" s="89"/>
      <c r="H72" s="89"/>
      <c r="I72" s="89"/>
      <c r="J72" s="23" t="s">
        <v>144</v>
      </c>
      <c r="K72" s="119" t="s">
        <v>120</v>
      </c>
      <c r="L72" s="24" t="s">
        <v>145</v>
      </c>
      <c r="M72" s="120">
        <v>1122</v>
      </c>
      <c r="N72" s="140"/>
      <c r="O72" s="139"/>
      <c r="P72" s="79"/>
      <c r="Q72" s="79"/>
      <c r="R72" s="79"/>
      <c r="S72" s="79"/>
      <c r="U72" s="141"/>
      <c r="V72" s="141"/>
      <c r="W72" s="142"/>
      <c r="X72" s="142"/>
      <c r="Y72" s="142"/>
      <c r="Z72" s="142"/>
      <c r="AA72" s="142"/>
      <c r="AB72" s="141"/>
      <c r="AC72" s="141"/>
      <c r="AD72" s="143"/>
      <c r="AE72" s="141"/>
      <c r="AF72" s="141"/>
      <c r="AG72" s="144"/>
      <c r="AH72" s="135"/>
      <c r="AI72" s="136"/>
      <c r="AJ72" s="79"/>
    </row>
    <row r="73" spans="2:39" s="127" customFormat="1" ht="120.75" customHeight="1" x14ac:dyDescent="0.25">
      <c r="B73" s="46" t="s">
        <v>229</v>
      </c>
      <c r="C73" s="79"/>
      <c r="D73" s="79"/>
      <c r="E73" s="79"/>
      <c r="F73" s="145" t="s">
        <v>230</v>
      </c>
      <c r="G73" s="146" t="s">
        <v>137</v>
      </c>
      <c r="H73" s="147" t="s">
        <v>89</v>
      </c>
      <c r="I73" s="103" t="s">
        <v>89</v>
      </c>
      <c r="J73" s="22" t="s">
        <v>114</v>
      </c>
      <c r="K73" s="80" t="s">
        <v>138</v>
      </c>
      <c r="L73" s="21" t="s">
        <v>139</v>
      </c>
      <c r="M73" s="105">
        <v>631</v>
      </c>
      <c r="N73" s="95" t="s">
        <v>93</v>
      </c>
      <c r="O73" s="78" t="s">
        <v>147</v>
      </c>
      <c r="P73" s="79"/>
      <c r="Q73" s="79"/>
      <c r="R73" s="79"/>
      <c r="S73" s="79"/>
      <c r="U73" s="240">
        <v>441817.77</v>
      </c>
      <c r="V73" s="241">
        <v>441817.77</v>
      </c>
      <c r="W73" s="114" t="s">
        <v>99</v>
      </c>
      <c r="X73" s="114" t="s">
        <v>99</v>
      </c>
      <c r="Y73" s="114" t="s">
        <v>99</v>
      </c>
      <c r="Z73" s="114" t="s">
        <v>99</v>
      </c>
      <c r="AA73" s="114" t="s">
        <v>99</v>
      </c>
      <c r="AB73" s="191">
        <v>77967.850000000006</v>
      </c>
      <c r="AC73" s="112" t="s">
        <v>100</v>
      </c>
      <c r="AD73" s="114"/>
      <c r="AE73" s="112">
        <f>U73</f>
        <v>441817.77</v>
      </c>
      <c r="AF73" s="112"/>
      <c r="AG73" s="149"/>
      <c r="AH73" s="150"/>
      <c r="AI73" s="151"/>
      <c r="AJ73" s="79"/>
    </row>
    <row r="74" spans="2:39" s="127" customFormat="1" ht="120.75" customHeight="1" x14ac:dyDescent="0.25">
      <c r="B74" s="46" t="s">
        <v>229</v>
      </c>
      <c r="C74" s="79"/>
      <c r="D74" s="104"/>
      <c r="E74" s="79"/>
      <c r="F74" s="152"/>
      <c r="G74" s="153"/>
      <c r="H74" s="77"/>
      <c r="I74" s="79"/>
      <c r="J74" s="21" t="s">
        <v>141</v>
      </c>
      <c r="K74" s="80" t="s">
        <v>142</v>
      </c>
      <c r="L74" s="21" t="s">
        <v>143</v>
      </c>
      <c r="M74" s="154">
        <v>68</v>
      </c>
      <c r="N74" s="97"/>
      <c r="O74" s="78"/>
      <c r="P74" s="78"/>
      <c r="Q74" s="78"/>
      <c r="R74" s="78"/>
      <c r="S74" s="152"/>
      <c r="T74" s="153"/>
      <c r="U74" s="153"/>
      <c r="V74" s="148"/>
      <c r="W74" s="114"/>
      <c r="X74" s="114"/>
      <c r="Y74" s="114"/>
      <c r="Z74" s="114"/>
      <c r="AA74" s="114"/>
      <c r="AB74" s="112"/>
      <c r="AC74" s="112"/>
      <c r="AD74" s="114"/>
      <c r="AE74" s="112"/>
      <c r="AF74" s="112"/>
      <c r="AG74" s="149"/>
      <c r="AH74" s="135"/>
      <c r="AI74" s="136"/>
      <c r="AJ74" s="155"/>
    </row>
    <row r="75" spans="2:39" s="127" customFormat="1" ht="120.75" customHeight="1" x14ac:dyDescent="0.25">
      <c r="B75" s="46"/>
      <c r="C75" s="79"/>
      <c r="D75" s="104"/>
      <c r="E75" s="79"/>
      <c r="F75" s="152"/>
      <c r="G75" s="153"/>
      <c r="H75" s="77"/>
      <c r="I75" s="79"/>
      <c r="J75" s="21" t="s">
        <v>90</v>
      </c>
      <c r="K75" s="80" t="s">
        <v>728</v>
      </c>
      <c r="L75" s="21" t="s">
        <v>92</v>
      </c>
      <c r="M75" s="154">
        <v>50</v>
      </c>
      <c r="N75" s="97"/>
      <c r="O75" s="78"/>
      <c r="P75" s="78"/>
      <c r="Q75" s="78"/>
      <c r="R75" s="78"/>
      <c r="S75" s="152"/>
      <c r="T75" s="153"/>
      <c r="U75" s="153"/>
      <c r="V75" s="148"/>
      <c r="W75" s="114"/>
      <c r="X75" s="114"/>
      <c r="Y75" s="114"/>
      <c r="Z75" s="114"/>
      <c r="AA75" s="114"/>
      <c r="AB75" s="112"/>
      <c r="AC75" s="112"/>
      <c r="AD75" s="114"/>
      <c r="AE75" s="112"/>
      <c r="AF75" s="112"/>
      <c r="AG75" s="149"/>
      <c r="AH75" s="135"/>
      <c r="AI75" s="136"/>
      <c r="AJ75" s="155"/>
    </row>
    <row r="76" spans="2:39" s="127" customFormat="1" ht="120.75" customHeight="1" x14ac:dyDescent="0.25">
      <c r="B76" s="46"/>
      <c r="C76" s="79"/>
      <c r="D76" s="104"/>
      <c r="E76" s="79"/>
      <c r="F76" s="152"/>
      <c r="G76" s="153"/>
      <c r="H76" s="77"/>
      <c r="I76" s="79"/>
      <c r="J76" s="21" t="s">
        <v>105</v>
      </c>
      <c r="K76" s="80" t="s">
        <v>729</v>
      </c>
      <c r="L76" s="21" t="s">
        <v>107</v>
      </c>
      <c r="M76" s="154">
        <v>242</v>
      </c>
      <c r="N76" s="97"/>
      <c r="O76" s="78"/>
      <c r="P76" s="78"/>
      <c r="Q76" s="78"/>
      <c r="R76" s="78"/>
      <c r="S76" s="152"/>
      <c r="T76" s="153"/>
      <c r="U76" s="153"/>
      <c r="V76" s="148"/>
      <c r="W76" s="114"/>
      <c r="X76" s="114"/>
      <c r="Y76" s="114"/>
      <c r="Z76" s="114"/>
      <c r="AA76" s="114"/>
      <c r="AB76" s="112"/>
      <c r="AC76" s="112"/>
      <c r="AD76" s="114"/>
      <c r="AE76" s="112"/>
      <c r="AF76" s="112"/>
      <c r="AG76" s="149"/>
      <c r="AH76" s="135"/>
      <c r="AI76" s="136"/>
      <c r="AJ76" s="155"/>
    </row>
    <row r="77" spans="2:39" s="127" customFormat="1" ht="120.75" customHeight="1" x14ac:dyDescent="0.2">
      <c r="B77" s="98" t="s">
        <v>229</v>
      </c>
      <c r="C77" s="89"/>
      <c r="D77" s="104"/>
      <c r="E77" s="89"/>
      <c r="F77" s="156"/>
      <c r="G77" s="157"/>
      <c r="H77" s="101"/>
      <c r="I77" s="89"/>
      <c r="J77" s="22" t="s">
        <v>144</v>
      </c>
      <c r="K77" s="80" t="s">
        <v>120</v>
      </c>
      <c r="L77" s="21" t="s">
        <v>145</v>
      </c>
      <c r="M77" s="105">
        <v>696</v>
      </c>
      <c r="N77" s="158"/>
      <c r="O77" s="88"/>
      <c r="P77" s="88"/>
      <c r="Q77" s="88"/>
      <c r="R77" s="88"/>
      <c r="S77" s="156"/>
      <c r="T77" s="157"/>
      <c r="U77" s="157"/>
      <c r="V77" s="159"/>
      <c r="W77" s="160"/>
      <c r="X77" s="160"/>
      <c r="Y77" s="160"/>
      <c r="Z77" s="160"/>
      <c r="AA77" s="160"/>
      <c r="AB77" s="161"/>
      <c r="AC77" s="161"/>
      <c r="AD77" s="160"/>
      <c r="AE77" s="161"/>
      <c r="AF77" s="161"/>
      <c r="AG77" s="162"/>
      <c r="AH77" s="163"/>
      <c r="AI77" s="164"/>
      <c r="AJ77" s="165"/>
    </row>
    <row r="78" spans="2:39" s="87" customFormat="1" ht="120" x14ac:dyDescent="0.25">
      <c r="B78" s="79" t="s">
        <v>150</v>
      </c>
      <c r="C78" s="91" t="s">
        <v>151</v>
      </c>
      <c r="D78" s="117" t="s">
        <v>220</v>
      </c>
      <c r="E78" s="77" t="s">
        <v>136</v>
      </c>
      <c r="F78" s="78" t="s">
        <v>231</v>
      </c>
      <c r="G78" s="79" t="s">
        <v>137</v>
      </c>
      <c r="H78" s="79" t="s">
        <v>89</v>
      </c>
      <c r="I78" s="79" t="s">
        <v>89</v>
      </c>
      <c r="J78" s="166" t="s">
        <v>114</v>
      </c>
      <c r="K78" s="167" t="s">
        <v>138</v>
      </c>
      <c r="L78" s="168" t="s">
        <v>139</v>
      </c>
      <c r="M78" s="169">
        <v>500</v>
      </c>
      <c r="N78" s="81" t="s">
        <v>93</v>
      </c>
      <c r="O78" s="78" t="s">
        <v>152</v>
      </c>
      <c r="P78" s="82" t="s">
        <v>95</v>
      </c>
      <c r="Q78" s="78" t="s">
        <v>96</v>
      </c>
      <c r="R78" s="78" t="s">
        <v>97</v>
      </c>
      <c r="S78" s="152" t="s">
        <v>98</v>
      </c>
      <c r="T78" s="111">
        <f>U78</f>
        <v>719304.2</v>
      </c>
      <c r="U78" s="213">
        <f>V78</f>
        <v>719304.2</v>
      </c>
      <c r="V78" s="214">
        <v>719304.2</v>
      </c>
      <c r="W78" s="114" t="s">
        <v>99</v>
      </c>
      <c r="X78" s="114" t="s">
        <v>99</v>
      </c>
      <c r="Y78" s="114" t="s">
        <v>99</v>
      </c>
      <c r="Z78" s="114" t="s">
        <v>99</v>
      </c>
      <c r="AA78" s="114" t="s">
        <v>99</v>
      </c>
      <c r="AB78" s="200">
        <v>126936.04</v>
      </c>
      <c r="AC78" s="111" t="s">
        <v>100</v>
      </c>
      <c r="AD78" s="114"/>
      <c r="AE78" s="111">
        <f>U78</f>
        <v>719304.2</v>
      </c>
      <c r="AF78" s="111"/>
      <c r="AG78" s="111"/>
      <c r="AH78" s="201">
        <v>45292</v>
      </c>
      <c r="AI78" s="202" t="s">
        <v>327</v>
      </c>
      <c r="AJ78" s="199">
        <v>45294</v>
      </c>
    </row>
    <row r="79" spans="2:39" s="87" customFormat="1" ht="60" x14ac:dyDescent="0.25">
      <c r="B79" s="46" t="s">
        <v>232</v>
      </c>
      <c r="C79" s="91"/>
      <c r="D79" s="110"/>
      <c r="E79" s="77"/>
      <c r="F79" s="78"/>
      <c r="G79" s="79"/>
      <c r="H79" s="79"/>
      <c r="I79" s="79"/>
      <c r="J79" s="21" t="s">
        <v>141</v>
      </c>
      <c r="K79" s="80" t="s">
        <v>142</v>
      </c>
      <c r="L79" s="21" t="s">
        <v>143</v>
      </c>
      <c r="M79" s="66">
        <v>50</v>
      </c>
      <c r="N79" s="81"/>
      <c r="O79" s="78"/>
      <c r="P79" s="82"/>
      <c r="Q79" s="78"/>
      <c r="R79" s="78"/>
      <c r="S79" s="152"/>
      <c r="T79" s="111"/>
      <c r="U79" s="111"/>
      <c r="V79" s="111"/>
      <c r="W79" s="114"/>
      <c r="X79" s="114"/>
      <c r="Y79" s="114"/>
      <c r="Z79" s="114"/>
      <c r="AA79" s="114"/>
      <c r="AB79" s="111"/>
      <c r="AC79" s="111"/>
      <c r="AD79" s="114"/>
      <c r="AE79" s="111"/>
      <c r="AF79" s="111"/>
      <c r="AG79" s="111"/>
      <c r="AH79" s="170"/>
      <c r="AI79" s="171"/>
      <c r="AJ79" s="77"/>
      <c r="AK79" s="116"/>
      <c r="AL79" s="116"/>
      <c r="AM79" s="116"/>
    </row>
    <row r="80" spans="2:39" s="87" customFormat="1" ht="45" x14ac:dyDescent="0.25">
      <c r="B80" s="98" t="s">
        <v>232</v>
      </c>
      <c r="C80" s="172"/>
      <c r="D80" s="173"/>
      <c r="E80" s="101"/>
      <c r="F80" s="88"/>
      <c r="G80" s="89"/>
      <c r="H80" s="89"/>
      <c r="I80" s="89"/>
      <c r="J80" s="22" t="s">
        <v>144</v>
      </c>
      <c r="K80" s="80" t="s">
        <v>120</v>
      </c>
      <c r="L80" s="21" t="s">
        <v>145</v>
      </c>
      <c r="M80" s="66">
        <v>600</v>
      </c>
      <c r="N80" s="90"/>
      <c r="O80" s="88"/>
      <c r="P80" s="174"/>
      <c r="Q80" s="88"/>
      <c r="R80" s="88"/>
      <c r="S80" s="156"/>
      <c r="T80" s="175"/>
      <c r="U80" s="175"/>
      <c r="V80" s="175"/>
      <c r="W80" s="160"/>
      <c r="X80" s="160"/>
      <c r="Y80" s="160"/>
      <c r="Z80" s="160"/>
      <c r="AA80" s="160"/>
      <c r="AB80" s="175"/>
      <c r="AC80" s="175"/>
      <c r="AD80" s="160"/>
      <c r="AE80" s="175"/>
      <c r="AF80" s="175"/>
      <c r="AG80" s="175"/>
      <c r="AH80" s="176"/>
      <c r="AI80" s="177"/>
      <c r="AJ80" s="89"/>
    </row>
  </sheetData>
  <mergeCells count="26">
    <mergeCell ref="S4:S5"/>
    <mergeCell ref="B2:AI2"/>
    <mergeCell ref="B4:B5"/>
    <mergeCell ref="C4:C5"/>
    <mergeCell ref="D4:D5"/>
    <mergeCell ref="E4:E5"/>
    <mergeCell ref="F4:F5"/>
    <mergeCell ref="G4:G5"/>
    <mergeCell ref="H4:H5"/>
    <mergeCell ref="I4:I5"/>
    <mergeCell ref="J4:M4"/>
    <mergeCell ref="N4:N5"/>
    <mergeCell ref="O4:O5"/>
    <mergeCell ref="P4:P5"/>
    <mergeCell ref="Q4:Q5"/>
    <mergeCell ref="R4:R5"/>
    <mergeCell ref="AG4:AG5"/>
    <mergeCell ref="AH4:AH5"/>
    <mergeCell ref="AI4:AI5"/>
    <mergeCell ref="AJ4:AJ5"/>
    <mergeCell ref="T4:T5"/>
    <mergeCell ref="U4:U5"/>
    <mergeCell ref="V4:AA4"/>
    <mergeCell ref="AB4:AB5"/>
    <mergeCell ref="AC4:AC5"/>
    <mergeCell ref="AD4:AF4"/>
  </mergeCells>
  <pageMargins left="0.25" right="0.25" top="0.75" bottom="0.75" header="0.3" footer="0.3"/>
  <pageSetup paperSize="8" scale="3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12412-83EB-4270-8241-4C62E64D9C4E}">
  <dimension ref="A1:AK27"/>
  <sheetViews>
    <sheetView topLeftCell="A23" zoomScale="115" zoomScaleNormal="115" workbookViewId="0">
      <selection activeCell="B24" sqref="B24:B25"/>
    </sheetView>
  </sheetViews>
  <sheetFormatPr defaultRowHeight="15" x14ac:dyDescent="0.25"/>
  <cols>
    <col min="1" max="1" width="5" customWidth="1"/>
    <col min="2" max="2" width="21" customWidth="1"/>
    <col min="3" max="3" width="17.5703125" customWidth="1"/>
    <col min="4" max="5" width="13.5703125" customWidth="1"/>
    <col min="6" max="6" width="18.42578125" customWidth="1"/>
    <col min="7" max="7" width="50.42578125" customWidth="1"/>
    <col min="8" max="8" width="14.5703125" customWidth="1"/>
    <col min="9" max="9" width="13.5703125" customWidth="1"/>
    <col min="10" max="10" width="12.5703125" customWidth="1"/>
    <col min="11" max="14" width="10.5703125" customWidth="1"/>
    <col min="15" max="16" width="15.5703125" customWidth="1"/>
    <col min="17" max="17" width="18.5703125" customWidth="1"/>
    <col min="18" max="18" width="15.5703125" customWidth="1"/>
    <col min="19" max="21" width="14" customWidth="1"/>
    <col min="22" max="22" width="14.5703125" customWidth="1"/>
    <col min="23" max="23" width="11.42578125" customWidth="1"/>
    <col min="24" max="24" width="10" customWidth="1"/>
    <col min="25" max="25" width="11.5703125" customWidth="1"/>
    <col min="26" max="27" width="12.42578125" customWidth="1"/>
    <col min="28" max="29" width="11.42578125" customWidth="1"/>
    <col min="30" max="30" width="12.42578125" customWidth="1"/>
    <col min="31" max="33" width="11.42578125" customWidth="1"/>
    <col min="34" max="34" width="24.42578125" customWidth="1"/>
    <col min="35" max="35" width="19.42578125" customWidth="1"/>
    <col min="36" max="36" width="10.42578125" customWidth="1"/>
    <col min="37" max="37" width="21.28515625" customWidth="1"/>
  </cols>
  <sheetData>
    <row r="1" spans="1:37" x14ac:dyDescent="0.25">
      <c r="A1" s="1"/>
      <c r="B1" s="356" t="s">
        <v>40</v>
      </c>
      <c r="C1" s="356"/>
      <c r="D1" s="356"/>
      <c r="E1" s="356"/>
      <c r="F1" s="356"/>
      <c r="G1" s="356"/>
      <c r="H1" s="356"/>
      <c r="I1" s="356"/>
      <c r="J1" s="356"/>
      <c r="K1" s="356"/>
      <c r="L1" s="356"/>
      <c r="M1" s="356"/>
      <c r="N1" s="356"/>
      <c r="O1" s="356"/>
      <c r="P1" s="356"/>
      <c r="Q1" s="356"/>
      <c r="R1" s="356"/>
      <c r="S1" s="356"/>
      <c r="T1" s="356"/>
      <c r="U1" s="356"/>
      <c r="V1" s="356"/>
      <c r="W1" s="356"/>
      <c r="X1" s="356"/>
      <c r="Y1" s="356"/>
      <c r="Z1" s="356"/>
      <c r="AA1" s="356"/>
      <c r="AB1" s="356"/>
      <c r="AC1" s="356"/>
      <c r="AD1" s="356"/>
      <c r="AE1" s="356"/>
      <c r="AF1" s="356"/>
      <c r="AG1" s="356"/>
      <c r="AH1" s="356"/>
      <c r="AI1" s="356"/>
      <c r="AJ1" s="1"/>
      <c r="AK1" s="1"/>
    </row>
    <row r="2" spans="1:37"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row>
    <row r="3" spans="1:37" ht="14.85" customHeight="1" x14ac:dyDescent="0.25">
      <c r="A3" s="1"/>
      <c r="B3" s="348" t="s">
        <v>0</v>
      </c>
      <c r="C3" s="348" t="s">
        <v>1</v>
      </c>
      <c r="D3" s="348" t="s">
        <v>28</v>
      </c>
      <c r="E3" s="348" t="s">
        <v>29</v>
      </c>
      <c r="F3" s="348" t="s">
        <v>30</v>
      </c>
      <c r="G3" s="348" t="s">
        <v>3</v>
      </c>
      <c r="H3" s="348" t="s">
        <v>4</v>
      </c>
      <c r="I3" s="348" t="s">
        <v>5</v>
      </c>
      <c r="J3" s="349" t="s">
        <v>6</v>
      </c>
      <c r="K3" s="349"/>
      <c r="L3" s="349"/>
      <c r="M3" s="349"/>
      <c r="N3" s="346" t="s">
        <v>47</v>
      </c>
      <c r="O3" s="348" t="s">
        <v>31</v>
      </c>
      <c r="P3" s="355" t="s">
        <v>42</v>
      </c>
      <c r="Q3" s="355" t="s">
        <v>32</v>
      </c>
      <c r="R3" s="355" t="s">
        <v>37</v>
      </c>
      <c r="S3" s="355" t="s">
        <v>33</v>
      </c>
      <c r="T3" s="348" t="s">
        <v>55</v>
      </c>
      <c r="U3" s="348" t="s">
        <v>57</v>
      </c>
      <c r="V3" s="349" t="s">
        <v>59</v>
      </c>
      <c r="W3" s="349"/>
      <c r="X3" s="349"/>
      <c r="Y3" s="349"/>
      <c r="Z3" s="349"/>
      <c r="AA3" s="349"/>
      <c r="AB3" s="348" t="s">
        <v>69</v>
      </c>
      <c r="AC3" s="350" t="s">
        <v>75</v>
      </c>
      <c r="AD3" s="352" t="s">
        <v>77</v>
      </c>
      <c r="AE3" s="353"/>
      <c r="AF3" s="354"/>
      <c r="AG3" s="346" t="s">
        <v>27</v>
      </c>
      <c r="AH3" s="346" t="s">
        <v>36</v>
      </c>
      <c r="AI3" s="348" t="s">
        <v>34</v>
      </c>
      <c r="AJ3" s="346" t="s">
        <v>35</v>
      </c>
      <c r="AK3" s="346" t="s">
        <v>733</v>
      </c>
    </row>
    <row r="4" spans="1:37" ht="169.35" customHeight="1" x14ac:dyDescent="0.25">
      <c r="A4" s="1"/>
      <c r="B4" s="348"/>
      <c r="C4" s="348"/>
      <c r="D4" s="348"/>
      <c r="E4" s="348"/>
      <c r="F4" s="348"/>
      <c r="G4" s="348"/>
      <c r="H4" s="348"/>
      <c r="I4" s="348"/>
      <c r="J4" s="3" t="s">
        <v>7</v>
      </c>
      <c r="K4" s="3" t="s">
        <v>8</v>
      </c>
      <c r="L4" s="3" t="s">
        <v>9</v>
      </c>
      <c r="M4" s="11" t="s">
        <v>10</v>
      </c>
      <c r="N4" s="347"/>
      <c r="O4" s="348"/>
      <c r="P4" s="355"/>
      <c r="Q4" s="355"/>
      <c r="R4" s="355"/>
      <c r="S4" s="355"/>
      <c r="T4" s="348"/>
      <c r="U4" s="348"/>
      <c r="V4" s="3" t="s">
        <v>61</v>
      </c>
      <c r="W4" s="3" t="s">
        <v>62</v>
      </c>
      <c r="X4" s="3" t="s">
        <v>15</v>
      </c>
      <c r="Y4" s="3" t="s">
        <v>63</v>
      </c>
      <c r="Z4" s="3" t="s">
        <v>60</v>
      </c>
      <c r="AA4" s="3" t="s">
        <v>25</v>
      </c>
      <c r="AB4" s="348"/>
      <c r="AC4" s="351"/>
      <c r="AD4" s="3" t="s">
        <v>16</v>
      </c>
      <c r="AE4" s="3" t="s">
        <v>17</v>
      </c>
      <c r="AF4" s="3" t="s">
        <v>26</v>
      </c>
      <c r="AG4" s="347"/>
      <c r="AH4" s="347"/>
      <c r="AI4" s="348"/>
      <c r="AJ4" s="347"/>
      <c r="AK4" s="347"/>
    </row>
    <row r="5" spans="1:37"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c r="AK5" s="2">
        <v>36</v>
      </c>
    </row>
    <row r="6" spans="1:37" s="215" customFormat="1" ht="85.9" customHeight="1" x14ac:dyDescent="0.25">
      <c r="B6" s="337" t="s">
        <v>444</v>
      </c>
      <c r="C6" s="337" t="s">
        <v>445</v>
      </c>
      <c r="D6" s="332" t="s">
        <v>330</v>
      </c>
      <c r="E6" s="337" t="s">
        <v>331</v>
      </c>
      <c r="F6" s="337" t="s">
        <v>445</v>
      </c>
      <c r="G6" s="337" t="s">
        <v>332</v>
      </c>
      <c r="H6" s="337" t="s">
        <v>89</v>
      </c>
      <c r="I6" s="337" t="s">
        <v>89</v>
      </c>
      <c r="J6" s="203" t="s">
        <v>333</v>
      </c>
      <c r="K6" s="203" t="s">
        <v>334</v>
      </c>
      <c r="L6" s="203" t="s">
        <v>139</v>
      </c>
      <c r="M6" s="204">
        <v>2820</v>
      </c>
      <c r="N6" s="337" t="s">
        <v>93</v>
      </c>
      <c r="O6" s="337" t="s">
        <v>446</v>
      </c>
      <c r="P6" s="332" t="s">
        <v>335</v>
      </c>
      <c r="Q6" s="332" t="s">
        <v>96</v>
      </c>
      <c r="R6" s="332" t="s">
        <v>336</v>
      </c>
      <c r="S6" s="332" t="s">
        <v>237</v>
      </c>
      <c r="T6" s="339">
        <v>667164.69999999995</v>
      </c>
      <c r="U6" s="337" t="s">
        <v>238</v>
      </c>
      <c r="V6" s="339">
        <v>667164.69999999995</v>
      </c>
      <c r="W6" s="337" t="s">
        <v>238</v>
      </c>
      <c r="X6" s="337" t="s">
        <v>238</v>
      </c>
      <c r="Y6" s="337" t="s">
        <v>238</v>
      </c>
      <c r="Z6" s="337" t="s">
        <v>238</v>
      </c>
      <c r="AA6" s="332" t="s">
        <v>238</v>
      </c>
      <c r="AB6" s="339">
        <v>117735.3</v>
      </c>
      <c r="AC6" s="332" t="s">
        <v>100</v>
      </c>
      <c r="AD6" s="332" t="s">
        <v>238</v>
      </c>
      <c r="AE6" s="339">
        <v>667164.69999999995</v>
      </c>
      <c r="AF6" s="332" t="s">
        <v>238</v>
      </c>
      <c r="AG6" s="332" t="s">
        <v>238</v>
      </c>
      <c r="AH6" s="335" t="s">
        <v>285</v>
      </c>
      <c r="AI6" s="335" t="s">
        <v>277</v>
      </c>
      <c r="AJ6" s="330">
        <v>45565</v>
      </c>
      <c r="AK6" s="332" t="s">
        <v>734</v>
      </c>
    </row>
    <row r="7" spans="1:37" s="215" customFormat="1" ht="60" x14ac:dyDescent="0.25">
      <c r="B7" s="338"/>
      <c r="C7" s="338"/>
      <c r="D7" s="331"/>
      <c r="E7" s="338"/>
      <c r="F7" s="338"/>
      <c r="G7" s="338"/>
      <c r="H7" s="338"/>
      <c r="I7" s="338"/>
      <c r="J7" s="203" t="s">
        <v>337</v>
      </c>
      <c r="K7" s="203" t="s">
        <v>338</v>
      </c>
      <c r="L7" s="203" t="s">
        <v>339</v>
      </c>
      <c r="M7" s="203">
        <v>1.19</v>
      </c>
      <c r="N7" s="338"/>
      <c r="O7" s="338"/>
      <c r="P7" s="331"/>
      <c r="Q7" s="331"/>
      <c r="R7" s="331"/>
      <c r="S7" s="331"/>
      <c r="T7" s="340"/>
      <c r="U7" s="338"/>
      <c r="V7" s="340"/>
      <c r="W7" s="338"/>
      <c r="X7" s="338"/>
      <c r="Y7" s="338"/>
      <c r="Z7" s="338"/>
      <c r="AA7" s="331"/>
      <c r="AB7" s="340"/>
      <c r="AC7" s="331"/>
      <c r="AD7" s="331"/>
      <c r="AE7" s="340"/>
      <c r="AF7" s="331"/>
      <c r="AG7" s="331"/>
      <c r="AH7" s="336"/>
      <c r="AI7" s="336"/>
      <c r="AJ7" s="331"/>
      <c r="AK7" s="341"/>
    </row>
    <row r="8" spans="1:37" s="215" customFormat="1" ht="85.9" customHeight="1" x14ac:dyDescent="0.25">
      <c r="B8" s="337" t="s">
        <v>449</v>
      </c>
      <c r="C8" s="337" t="s">
        <v>450</v>
      </c>
      <c r="D8" s="332" t="s">
        <v>330</v>
      </c>
      <c r="E8" s="337" t="s">
        <v>331</v>
      </c>
      <c r="F8" s="337" t="s">
        <v>450</v>
      </c>
      <c r="G8" s="337" t="s">
        <v>332</v>
      </c>
      <c r="H8" s="337" t="s">
        <v>89</v>
      </c>
      <c r="I8" s="337" t="s">
        <v>89</v>
      </c>
      <c r="J8" s="203" t="s">
        <v>333</v>
      </c>
      <c r="K8" s="203" t="s">
        <v>334</v>
      </c>
      <c r="L8" s="203" t="s">
        <v>139</v>
      </c>
      <c r="M8" s="204">
        <v>1650</v>
      </c>
      <c r="N8" s="337" t="s">
        <v>93</v>
      </c>
      <c r="O8" s="337" t="s">
        <v>446</v>
      </c>
      <c r="P8" s="332" t="s">
        <v>335</v>
      </c>
      <c r="Q8" s="332" t="s">
        <v>96</v>
      </c>
      <c r="R8" s="332" t="s">
        <v>336</v>
      </c>
      <c r="S8" s="332" t="s">
        <v>237</v>
      </c>
      <c r="T8" s="339">
        <v>631829</v>
      </c>
      <c r="U8" s="337" t="s">
        <v>238</v>
      </c>
      <c r="V8" s="339">
        <v>631829</v>
      </c>
      <c r="W8" s="337" t="s">
        <v>238</v>
      </c>
      <c r="X8" s="337" t="s">
        <v>238</v>
      </c>
      <c r="Y8" s="337" t="s">
        <v>238</v>
      </c>
      <c r="Z8" s="337" t="s">
        <v>238</v>
      </c>
      <c r="AA8" s="332" t="s">
        <v>238</v>
      </c>
      <c r="AB8" s="339">
        <v>111500</v>
      </c>
      <c r="AC8" s="332" t="s">
        <v>100</v>
      </c>
      <c r="AD8" s="332" t="s">
        <v>238</v>
      </c>
      <c r="AE8" s="339">
        <v>631829</v>
      </c>
      <c r="AF8" s="332" t="s">
        <v>238</v>
      </c>
      <c r="AG8" s="332" t="s">
        <v>238</v>
      </c>
      <c r="AH8" s="335" t="s">
        <v>451</v>
      </c>
      <c r="AI8" s="335" t="s">
        <v>452</v>
      </c>
      <c r="AJ8" s="332"/>
      <c r="AK8" s="341"/>
    </row>
    <row r="9" spans="1:37" s="215" customFormat="1" ht="60" x14ac:dyDescent="0.25">
      <c r="B9" s="338"/>
      <c r="C9" s="338"/>
      <c r="D9" s="331"/>
      <c r="E9" s="338"/>
      <c r="F9" s="338"/>
      <c r="G9" s="338"/>
      <c r="H9" s="338"/>
      <c r="I9" s="338"/>
      <c r="J9" s="203" t="s">
        <v>337</v>
      </c>
      <c r="K9" s="203" t="s">
        <v>338</v>
      </c>
      <c r="L9" s="203" t="s">
        <v>339</v>
      </c>
      <c r="M9" s="203">
        <v>0.83</v>
      </c>
      <c r="N9" s="338"/>
      <c r="O9" s="338"/>
      <c r="P9" s="331"/>
      <c r="Q9" s="331"/>
      <c r="R9" s="331"/>
      <c r="S9" s="331"/>
      <c r="T9" s="340"/>
      <c r="U9" s="338"/>
      <c r="V9" s="340"/>
      <c r="W9" s="338"/>
      <c r="X9" s="338"/>
      <c r="Y9" s="338"/>
      <c r="Z9" s="338"/>
      <c r="AA9" s="331"/>
      <c r="AB9" s="340"/>
      <c r="AC9" s="331"/>
      <c r="AD9" s="331"/>
      <c r="AE9" s="340"/>
      <c r="AF9" s="331"/>
      <c r="AG9" s="331"/>
      <c r="AH9" s="336"/>
      <c r="AI9" s="336"/>
      <c r="AJ9" s="331"/>
      <c r="AK9" s="341"/>
    </row>
    <row r="10" spans="1:37" s="215" customFormat="1" ht="85.9" customHeight="1" x14ac:dyDescent="0.25">
      <c r="B10" s="337" t="s">
        <v>453</v>
      </c>
      <c r="C10" s="337" t="s">
        <v>454</v>
      </c>
      <c r="D10" s="332" t="s">
        <v>330</v>
      </c>
      <c r="E10" s="337" t="s">
        <v>331</v>
      </c>
      <c r="F10" s="337" t="s">
        <v>454</v>
      </c>
      <c r="G10" s="337" t="s">
        <v>332</v>
      </c>
      <c r="H10" s="337" t="s">
        <v>89</v>
      </c>
      <c r="I10" s="337" t="s">
        <v>89</v>
      </c>
      <c r="J10" s="203" t="s">
        <v>333</v>
      </c>
      <c r="K10" s="203" t="s">
        <v>334</v>
      </c>
      <c r="L10" s="203" t="s">
        <v>139</v>
      </c>
      <c r="M10" s="204">
        <v>1150</v>
      </c>
      <c r="N10" s="337" t="s">
        <v>93</v>
      </c>
      <c r="O10" s="337" t="s">
        <v>446</v>
      </c>
      <c r="P10" s="332" t="s">
        <v>335</v>
      </c>
      <c r="Q10" s="332" t="s">
        <v>96</v>
      </c>
      <c r="R10" s="332" t="s">
        <v>336</v>
      </c>
      <c r="S10" s="332" t="s">
        <v>237</v>
      </c>
      <c r="T10" s="339">
        <v>413440</v>
      </c>
      <c r="U10" s="337" t="s">
        <v>238</v>
      </c>
      <c r="V10" s="339">
        <v>413440</v>
      </c>
      <c r="W10" s="337" t="s">
        <v>238</v>
      </c>
      <c r="X10" s="337" t="s">
        <v>238</v>
      </c>
      <c r="Y10" s="337" t="s">
        <v>238</v>
      </c>
      <c r="Z10" s="337" t="s">
        <v>238</v>
      </c>
      <c r="AA10" s="332" t="s">
        <v>238</v>
      </c>
      <c r="AB10" s="339">
        <v>72960</v>
      </c>
      <c r="AC10" s="332" t="s">
        <v>100</v>
      </c>
      <c r="AD10" s="332" t="s">
        <v>238</v>
      </c>
      <c r="AE10" s="339">
        <v>413440</v>
      </c>
      <c r="AF10" s="332" t="s">
        <v>238</v>
      </c>
      <c r="AG10" s="332" t="s">
        <v>238</v>
      </c>
      <c r="AH10" s="335" t="s">
        <v>285</v>
      </c>
      <c r="AI10" s="335" t="s">
        <v>277</v>
      </c>
      <c r="AJ10" s="330">
        <v>45565</v>
      </c>
      <c r="AK10" s="341"/>
    </row>
    <row r="11" spans="1:37" s="215" customFormat="1" ht="60" x14ac:dyDescent="0.25">
      <c r="B11" s="338"/>
      <c r="C11" s="338"/>
      <c r="D11" s="331"/>
      <c r="E11" s="338"/>
      <c r="F11" s="338"/>
      <c r="G11" s="338"/>
      <c r="H11" s="338"/>
      <c r="I11" s="338"/>
      <c r="J11" s="203" t="s">
        <v>337</v>
      </c>
      <c r="K11" s="203" t="s">
        <v>338</v>
      </c>
      <c r="L11" s="203" t="s">
        <v>339</v>
      </c>
      <c r="M11" s="231">
        <v>0.6</v>
      </c>
      <c r="N11" s="338"/>
      <c r="O11" s="338"/>
      <c r="P11" s="331"/>
      <c r="Q11" s="331"/>
      <c r="R11" s="331"/>
      <c r="S11" s="331"/>
      <c r="T11" s="340"/>
      <c r="U11" s="338"/>
      <c r="V11" s="340"/>
      <c r="W11" s="338"/>
      <c r="X11" s="338"/>
      <c r="Y11" s="338"/>
      <c r="Z11" s="338"/>
      <c r="AA11" s="331"/>
      <c r="AB11" s="340"/>
      <c r="AC11" s="331"/>
      <c r="AD11" s="331"/>
      <c r="AE11" s="340"/>
      <c r="AF11" s="331"/>
      <c r="AG11" s="331"/>
      <c r="AH11" s="336"/>
      <c r="AI11" s="336"/>
      <c r="AJ11" s="331"/>
      <c r="AK11" s="341"/>
    </row>
    <row r="12" spans="1:37" s="215" customFormat="1" ht="85.9" customHeight="1" x14ac:dyDescent="0.25">
      <c r="B12" s="337" t="s">
        <v>455</v>
      </c>
      <c r="C12" s="337" t="s">
        <v>456</v>
      </c>
      <c r="D12" s="332" t="s">
        <v>330</v>
      </c>
      <c r="E12" s="337" t="s">
        <v>331</v>
      </c>
      <c r="F12" s="337" t="s">
        <v>456</v>
      </c>
      <c r="G12" s="337" t="s">
        <v>332</v>
      </c>
      <c r="H12" s="337" t="s">
        <v>89</v>
      </c>
      <c r="I12" s="337" t="s">
        <v>89</v>
      </c>
      <c r="J12" s="203" t="s">
        <v>333</v>
      </c>
      <c r="K12" s="203" t="s">
        <v>334</v>
      </c>
      <c r="L12" s="203" t="s">
        <v>139</v>
      </c>
      <c r="M12" s="204">
        <v>5000</v>
      </c>
      <c r="N12" s="337" t="s">
        <v>93</v>
      </c>
      <c r="O12" s="337" t="s">
        <v>446</v>
      </c>
      <c r="P12" s="332" t="s">
        <v>335</v>
      </c>
      <c r="Q12" s="332" t="s">
        <v>96</v>
      </c>
      <c r="R12" s="332" t="s">
        <v>336</v>
      </c>
      <c r="S12" s="332" t="s">
        <v>237</v>
      </c>
      <c r="T12" s="339">
        <v>1988393</v>
      </c>
      <c r="U12" s="337" t="s">
        <v>238</v>
      </c>
      <c r="V12" s="339">
        <v>1988393</v>
      </c>
      <c r="W12" s="337" t="s">
        <v>238</v>
      </c>
      <c r="X12" s="337" t="s">
        <v>238</v>
      </c>
      <c r="Y12" s="337" t="s">
        <v>238</v>
      </c>
      <c r="Z12" s="337" t="s">
        <v>238</v>
      </c>
      <c r="AA12" s="332" t="s">
        <v>238</v>
      </c>
      <c r="AB12" s="339">
        <v>350894</v>
      </c>
      <c r="AC12" s="332" t="s">
        <v>100</v>
      </c>
      <c r="AD12" s="332" t="s">
        <v>238</v>
      </c>
      <c r="AE12" s="339">
        <v>1988393</v>
      </c>
      <c r="AF12" s="332" t="s">
        <v>238</v>
      </c>
      <c r="AG12" s="332" t="s">
        <v>238</v>
      </c>
      <c r="AH12" s="335" t="s">
        <v>447</v>
      </c>
      <c r="AI12" s="335" t="s">
        <v>448</v>
      </c>
      <c r="AJ12" s="330">
        <v>45930</v>
      </c>
      <c r="AK12" s="341"/>
    </row>
    <row r="13" spans="1:37" s="215" customFormat="1" ht="60" x14ac:dyDescent="0.25">
      <c r="B13" s="338"/>
      <c r="C13" s="338"/>
      <c r="D13" s="331"/>
      <c r="E13" s="338"/>
      <c r="F13" s="338"/>
      <c r="G13" s="338"/>
      <c r="H13" s="338"/>
      <c r="I13" s="338"/>
      <c r="J13" s="203" t="s">
        <v>337</v>
      </c>
      <c r="K13" s="203" t="s">
        <v>338</v>
      </c>
      <c r="L13" s="203" t="s">
        <v>339</v>
      </c>
      <c r="M13" s="203">
        <v>2.75</v>
      </c>
      <c r="N13" s="338"/>
      <c r="O13" s="338"/>
      <c r="P13" s="331"/>
      <c r="Q13" s="331"/>
      <c r="R13" s="331"/>
      <c r="S13" s="331"/>
      <c r="T13" s="340"/>
      <c r="U13" s="338"/>
      <c r="V13" s="340"/>
      <c r="W13" s="338"/>
      <c r="X13" s="338"/>
      <c r="Y13" s="338"/>
      <c r="Z13" s="338"/>
      <c r="AA13" s="331"/>
      <c r="AB13" s="340"/>
      <c r="AC13" s="331"/>
      <c r="AD13" s="331"/>
      <c r="AE13" s="340"/>
      <c r="AF13" s="331"/>
      <c r="AG13" s="331"/>
      <c r="AH13" s="336"/>
      <c r="AI13" s="336"/>
      <c r="AJ13" s="331"/>
      <c r="AK13" s="341"/>
    </row>
    <row r="14" spans="1:37" s="215" customFormat="1" ht="85.9" customHeight="1" x14ac:dyDescent="0.25">
      <c r="B14" s="337" t="s">
        <v>457</v>
      </c>
      <c r="C14" s="337" t="s">
        <v>458</v>
      </c>
      <c r="D14" s="332" t="s">
        <v>330</v>
      </c>
      <c r="E14" s="337" t="s">
        <v>331</v>
      </c>
      <c r="F14" s="337" t="s">
        <v>458</v>
      </c>
      <c r="G14" s="337" t="s">
        <v>332</v>
      </c>
      <c r="H14" s="337" t="s">
        <v>89</v>
      </c>
      <c r="I14" s="337" t="s">
        <v>89</v>
      </c>
      <c r="J14" s="203" t="s">
        <v>333</v>
      </c>
      <c r="K14" s="203" t="s">
        <v>334</v>
      </c>
      <c r="L14" s="203" t="s">
        <v>139</v>
      </c>
      <c r="M14" s="204">
        <v>7780</v>
      </c>
      <c r="N14" s="337" t="s">
        <v>93</v>
      </c>
      <c r="O14" s="337" t="s">
        <v>446</v>
      </c>
      <c r="P14" s="332" t="s">
        <v>335</v>
      </c>
      <c r="Q14" s="332" t="s">
        <v>96</v>
      </c>
      <c r="R14" s="332" t="s">
        <v>336</v>
      </c>
      <c r="S14" s="332" t="s">
        <v>237</v>
      </c>
      <c r="T14" s="339">
        <v>2718970</v>
      </c>
      <c r="U14" s="337" t="s">
        <v>238</v>
      </c>
      <c r="V14" s="339">
        <v>2718970</v>
      </c>
      <c r="W14" s="337" t="s">
        <v>238</v>
      </c>
      <c r="X14" s="337" t="s">
        <v>238</v>
      </c>
      <c r="Y14" s="337" t="s">
        <v>238</v>
      </c>
      <c r="Z14" s="337" t="s">
        <v>238</v>
      </c>
      <c r="AA14" s="332" t="s">
        <v>238</v>
      </c>
      <c r="AB14" s="339">
        <v>479819</v>
      </c>
      <c r="AC14" s="332" t="s">
        <v>100</v>
      </c>
      <c r="AD14" s="332" t="s">
        <v>238</v>
      </c>
      <c r="AE14" s="339">
        <v>2718970</v>
      </c>
      <c r="AF14" s="332" t="s">
        <v>238</v>
      </c>
      <c r="AG14" s="332" t="s">
        <v>238</v>
      </c>
      <c r="AH14" s="335" t="s">
        <v>451</v>
      </c>
      <c r="AI14" s="335" t="s">
        <v>452</v>
      </c>
      <c r="AJ14" s="332"/>
      <c r="AK14" s="341"/>
    </row>
    <row r="15" spans="1:37" s="215" customFormat="1" ht="60" x14ac:dyDescent="0.25">
      <c r="B15" s="338"/>
      <c r="C15" s="338"/>
      <c r="D15" s="331"/>
      <c r="E15" s="338"/>
      <c r="F15" s="338"/>
      <c r="G15" s="338"/>
      <c r="H15" s="338"/>
      <c r="I15" s="338"/>
      <c r="J15" s="203" t="s">
        <v>337</v>
      </c>
      <c r="K15" s="203" t="s">
        <v>338</v>
      </c>
      <c r="L15" s="203" t="s">
        <v>339</v>
      </c>
      <c r="M15" s="203">
        <v>3.8</v>
      </c>
      <c r="N15" s="338"/>
      <c r="O15" s="338"/>
      <c r="P15" s="331"/>
      <c r="Q15" s="331"/>
      <c r="R15" s="331"/>
      <c r="S15" s="331"/>
      <c r="T15" s="340"/>
      <c r="U15" s="338"/>
      <c r="V15" s="340"/>
      <c r="W15" s="338"/>
      <c r="X15" s="338"/>
      <c r="Y15" s="338"/>
      <c r="Z15" s="338"/>
      <c r="AA15" s="331"/>
      <c r="AB15" s="340"/>
      <c r="AC15" s="331"/>
      <c r="AD15" s="331"/>
      <c r="AE15" s="340"/>
      <c r="AF15" s="331"/>
      <c r="AG15" s="331"/>
      <c r="AH15" s="336"/>
      <c r="AI15" s="336"/>
      <c r="AJ15" s="331"/>
      <c r="AK15" s="341"/>
    </row>
    <row r="16" spans="1:37" s="215" customFormat="1" ht="85.9" customHeight="1" x14ac:dyDescent="0.25">
      <c r="B16" s="337" t="s">
        <v>459</v>
      </c>
      <c r="C16" s="337" t="s">
        <v>460</v>
      </c>
      <c r="D16" s="332" t="s">
        <v>330</v>
      </c>
      <c r="E16" s="337" t="s">
        <v>331</v>
      </c>
      <c r="F16" s="337" t="s">
        <v>460</v>
      </c>
      <c r="G16" s="337" t="s">
        <v>332</v>
      </c>
      <c r="H16" s="337" t="s">
        <v>89</v>
      </c>
      <c r="I16" s="337" t="s">
        <v>89</v>
      </c>
      <c r="J16" s="203" t="s">
        <v>333</v>
      </c>
      <c r="K16" s="203" t="s">
        <v>334</v>
      </c>
      <c r="L16" s="203" t="s">
        <v>139</v>
      </c>
      <c r="M16" s="204">
        <v>1000</v>
      </c>
      <c r="N16" s="337" t="s">
        <v>93</v>
      </c>
      <c r="O16" s="337" t="s">
        <v>461</v>
      </c>
      <c r="P16" s="332" t="s">
        <v>335</v>
      </c>
      <c r="Q16" s="332" t="s">
        <v>96</v>
      </c>
      <c r="R16" s="332" t="s">
        <v>336</v>
      </c>
      <c r="S16" s="332" t="s">
        <v>237</v>
      </c>
      <c r="T16" s="333">
        <v>3054532.05</v>
      </c>
      <c r="U16" s="337" t="s">
        <v>238</v>
      </c>
      <c r="V16" s="333">
        <v>3054532.05</v>
      </c>
      <c r="W16" s="337" t="s">
        <v>238</v>
      </c>
      <c r="X16" s="337" t="s">
        <v>238</v>
      </c>
      <c r="Y16" s="337" t="s">
        <v>238</v>
      </c>
      <c r="Z16" s="337" t="s">
        <v>238</v>
      </c>
      <c r="AA16" s="332" t="s">
        <v>238</v>
      </c>
      <c r="AB16" s="333">
        <v>539035.06999999995</v>
      </c>
      <c r="AC16" s="332" t="s">
        <v>100</v>
      </c>
      <c r="AD16" s="332" t="s">
        <v>238</v>
      </c>
      <c r="AE16" s="333">
        <v>3054532.05</v>
      </c>
      <c r="AF16" s="332" t="s">
        <v>238</v>
      </c>
      <c r="AG16" s="332" t="s">
        <v>238</v>
      </c>
      <c r="AH16" s="335" t="s">
        <v>285</v>
      </c>
      <c r="AI16" s="335" t="s">
        <v>277</v>
      </c>
      <c r="AJ16" s="330">
        <v>45565</v>
      </c>
      <c r="AK16" s="341"/>
    </row>
    <row r="17" spans="2:37" s="215" customFormat="1" ht="60" x14ac:dyDescent="0.25">
      <c r="B17" s="345"/>
      <c r="C17" s="345"/>
      <c r="D17" s="341"/>
      <c r="E17" s="345"/>
      <c r="F17" s="345"/>
      <c r="G17" s="345"/>
      <c r="H17" s="345"/>
      <c r="I17" s="345"/>
      <c r="J17" s="203" t="s">
        <v>337</v>
      </c>
      <c r="K17" s="203" t="s">
        <v>338</v>
      </c>
      <c r="L17" s="203" t="s">
        <v>339</v>
      </c>
      <c r="M17" s="231">
        <v>6.53</v>
      </c>
      <c r="N17" s="345"/>
      <c r="O17" s="345"/>
      <c r="P17" s="341"/>
      <c r="Q17" s="341"/>
      <c r="R17" s="341"/>
      <c r="S17" s="341"/>
      <c r="T17" s="344"/>
      <c r="U17" s="345"/>
      <c r="V17" s="344"/>
      <c r="W17" s="345"/>
      <c r="X17" s="345"/>
      <c r="Y17" s="345"/>
      <c r="Z17" s="345"/>
      <c r="AA17" s="341"/>
      <c r="AB17" s="344"/>
      <c r="AC17" s="341"/>
      <c r="AD17" s="341"/>
      <c r="AE17" s="344"/>
      <c r="AF17" s="341"/>
      <c r="AG17" s="341"/>
      <c r="AH17" s="342"/>
      <c r="AI17" s="342"/>
      <c r="AJ17" s="343"/>
      <c r="AK17" s="341"/>
    </row>
    <row r="18" spans="2:37" s="215" customFormat="1" ht="85.9" customHeight="1" x14ac:dyDescent="0.25">
      <c r="B18" s="338"/>
      <c r="C18" s="338"/>
      <c r="D18" s="331"/>
      <c r="E18" s="338"/>
      <c r="F18" s="338"/>
      <c r="G18" s="338"/>
      <c r="H18" s="338"/>
      <c r="I18" s="338"/>
      <c r="J18" s="203" t="s">
        <v>775</v>
      </c>
      <c r="K18" s="203" t="s">
        <v>343</v>
      </c>
      <c r="L18" s="203" t="s">
        <v>179</v>
      </c>
      <c r="M18" s="231">
        <v>1</v>
      </c>
      <c r="N18" s="338"/>
      <c r="O18" s="338"/>
      <c r="P18" s="331"/>
      <c r="Q18" s="331"/>
      <c r="R18" s="331"/>
      <c r="S18" s="331"/>
      <c r="T18" s="334"/>
      <c r="U18" s="338"/>
      <c r="V18" s="334"/>
      <c r="W18" s="338"/>
      <c r="X18" s="338"/>
      <c r="Y18" s="338"/>
      <c r="Z18" s="338"/>
      <c r="AA18" s="331"/>
      <c r="AB18" s="334"/>
      <c r="AC18" s="331"/>
      <c r="AD18" s="331"/>
      <c r="AE18" s="334"/>
      <c r="AF18" s="331"/>
      <c r="AG18" s="331"/>
      <c r="AH18" s="336"/>
      <c r="AI18" s="336"/>
      <c r="AJ18" s="331"/>
      <c r="AK18" s="341"/>
    </row>
    <row r="19" spans="2:37" s="215" customFormat="1" ht="72" x14ac:dyDescent="0.25">
      <c r="B19" s="337" t="s">
        <v>462</v>
      </c>
      <c r="C19" s="337" t="s">
        <v>463</v>
      </c>
      <c r="D19" s="332" t="s">
        <v>330</v>
      </c>
      <c r="E19" s="337" t="s">
        <v>331</v>
      </c>
      <c r="F19" s="337" t="s">
        <v>463</v>
      </c>
      <c r="G19" s="337" t="s">
        <v>332</v>
      </c>
      <c r="H19" s="337" t="s">
        <v>89</v>
      </c>
      <c r="I19" s="337" t="s">
        <v>89</v>
      </c>
      <c r="J19" s="203" t="s">
        <v>333</v>
      </c>
      <c r="K19" s="203" t="s">
        <v>334</v>
      </c>
      <c r="L19" s="203" t="s">
        <v>139</v>
      </c>
      <c r="M19" s="266">
        <v>1100</v>
      </c>
      <c r="N19" s="337" t="s">
        <v>93</v>
      </c>
      <c r="O19" s="337" t="s">
        <v>461</v>
      </c>
      <c r="P19" s="332" t="s">
        <v>335</v>
      </c>
      <c r="Q19" s="332" t="s">
        <v>96</v>
      </c>
      <c r="R19" s="332" t="s">
        <v>336</v>
      </c>
      <c r="S19" s="332" t="s">
        <v>237</v>
      </c>
      <c r="T19" s="333">
        <v>2867031.82</v>
      </c>
      <c r="U19" s="337" t="s">
        <v>238</v>
      </c>
      <c r="V19" s="333">
        <v>2867031.82</v>
      </c>
      <c r="W19" s="337" t="s">
        <v>238</v>
      </c>
      <c r="X19" s="337" t="s">
        <v>238</v>
      </c>
      <c r="Y19" s="337" t="s">
        <v>238</v>
      </c>
      <c r="Z19" s="337" t="s">
        <v>776</v>
      </c>
      <c r="AA19" s="332" t="s">
        <v>238</v>
      </c>
      <c r="AB19" s="333">
        <v>505946.8</v>
      </c>
      <c r="AC19" s="332" t="s">
        <v>100</v>
      </c>
      <c r="AD19" s="332" t="s">
        <v>238</v>
      </c>
      <c r="AE19" s="333">
        <v>2867031.82</v>
      </c>
      <c r="AF19" s="332" t="s">
        <v>238</v>
      </c>
      <c r="AG19" s="332" t="s">
        <v>238</v>
      </c>
      <c r="AH19" s="335" t="s">
        <v>550</v>
      </c>
      <c r="AI19" s="335" t="s">
        <v>447</v>
      </c>
      <c r="AJ19" s="330">
        <v>45890</v>
      </c>
      <c r="AK19" s="341"/>
    </row>
    <row r="20" spans="2:37" s="215" customFormat="1" ht="85.9" customHeight="1" x14ac:dyDescent="0.25">
      <c r="B20" s="338"/>
      <c r="C20" s="338"/>
      <c r="D20" s="331"/>
      <c r="E20" s="338"/>
      <c r="F20" s="338"/>
      <c r="G20" s="338"/>
      <c r="H20" s="338"/>
      <c r="I20" s="338"/>
      <c r="J20" s="203" t="s">
        <v>337</v>
      </c>
      <c r="K20" s="203" t="s">
        <v>338</v>
      </c>
      <c r="L20" s="203" t="s">
        <v>339</v>
      </c>
      <c r="M20" s="231">
        <v>5.68</v>
      </c>
      <c r="N20" s="338"/>
      <c r="O20" s="338"/>
      <c r="P20" s="331"/>
      <c r="Q20" s="331"/>
      <c r="R20" s="331"/>
      <c r="S20" s="331"/>
      <c r="T20" s="334"/>
      <c r="U20" s="338"/>
      <c r="V20" s="334"/>
      <c r="W20" s="338"/>
      <c r="X20" s="338"/>
      <c r="Y20" s="338"/>
      <c r="Z20" s="338"/>
      <c r="AA20" s="331"/>
      <c r="AB20" s="334"/>
      <c r="AC20" s="331"/>
      <c r="AD20" s="331"/>
      <c r="AE20" s="334"/>
      <c r="AF20" s="331"/>
      <c r="AG20" s="331"/>
      <c r="AH20" s="336"/>
      <c r="AI20" s="336"/>
      <c r="AJ20" s="331"/>
      <c r="AK20" s="341"/>
    </row>
    <row r="21" spans="2:37" s="215" customFormat="1" ht="48" x14ac:dyDescent="0.25">
      <c r="B21" s="205" t="s">
        <v>340</v>
      </c>
      <c r="C21" s="205" t="s">
        <v>341</v>
      </c>
      <c r="D21" s="205" t="s">
        <v>330</v>
      </c>
      <c r="E21" s="205" t="s">
        <v>331</v>
      </c>
      <c r="F21" s="205" t="s">
        <v>341</v>
      </c>
      <c r="G21" s="205" t="s">
        <v>332</v>
      </c>
      <c r="H21" s="205" t="s">
        <v>89</v>
      </c>
      <c r="I21" s="205" t="s">
        <v>89</v>
      </c>
      <c r="J21" s="205" t="s">
        <v>342</v>
      </c>
      <c r="K21" s="205" t="s">
        <v>343</v>
      </c>
      <c r="L21" s="205" t="s">
        <v>179</v>
      </c>
      <c r="M21" s="205">
        <v>5</v>
      </c>
      <c r="N21" s="205" t="s">
        <v>93</v>
      </c>
      <c r="O21" s="205" t="s">
        <v>126</v>
      </c>
      <c r="P21" s="205" t="s">
        <v>335</v>
      </c>
      <c r="Q21" s="205" t="s">
        <v>96</v>
      </c>
      <c r="R21" s="205" t="s">
        <v>336</v>
      </c>
      <c r="S21" s="205" t="s">
        <v>237</v>
      </c>
      <c r="T21" s="206">
        <v>2712350</v>
      </c>
      <c r="U21" s="205" t="s">
        <v>238</v>
      </c>
      <c r="V21" s="206">
        <v>2712350</v>
      </c>
      <c r="W21" s="205" t="s">
        <v>238</v>
      </c>
      <c r="X21" s="205" t="s">
        <v>238</v>
      </c>
      <c r="Y21" s="205" t="s">
        <v>238</v>
      </c>
      <c r="Z21" s="205" t="s">
        <v>238</v>
      </c>
      <c r="AA21" s="205" t="s">
        <v>238</v>
      </c>
      <c r="AB21" s="206">
        <v>478650</v>
      </c>
      <c r="AC21" s="205" t="s">
        <v>100</v>
      </c>
      <c r="AD21" s="205" t="s">
        <v>238</v>
      </c>
      <c r="AE21" s="206">
        <v>2712350</v>
      </c>
      <c r="AF21" s="205" t="s">
        <v>238</v>
      </c>
      <c r="AG21" s="205" t="s">
        <v>238</v>
      </c>
      <c r="AH21" s="207" t="s">
        <v>284</v>
      </c>
      <c r="AI21" s="207" t="s">
        <v>240</v>
      </c>
      <c r="AJ21" s="216">
        <v>45502</v>
      </c>
      <c r="AK21" s="341"/>
    </row>
    <row r="22" spans="2:37" s="217" customFormat="1" ht="62.45" customHeight="1" x14ac:dyDescent="0.25">
      <c r="B22" s="205" t="s">
        <v>464</v>
      </c>
      <c r="C22" s="205" t="s">
        <v>465</v>
      </c>
      <c r="D22" s="205" t="s">
        <v>330</v>
      </c>
      <c r="E22" s="205" t="s">
        <v>331</v>
      </c>
      <c r="F22" s="205" t="s">
        <v>465</v>
      </c>
      <c r="G22" s="205" t="s">
        <v>332</v>
      </c>
      <c r="H22" s="205" t="s">
        <v>89</v>
      </c>
      <c r="I22" s="205" t="s">
        <v>89</v>
      </c>
      <c r="J22" s="205" t="s">
        <v>342</v>
      </c>
      <c r="K22" s="205" t="s">
        <v>343</v>
      </c>
      <c r="L22" s="205" t="s">
        <v>179</v>
      </c>
      <c r="M22" s="205">
        <v>1</v>
      </c>
      <c r="N22" s="205" t="s">
        <v>93</v>
      </c>
      <c r="O22" s="205" t="s">
        <v>446</v>
      </c>
      <c r="P22" s="205" t="s">
        <v>335</v>
      </c>
      <c r="Q22" s="205" t="s">
        <v>96</v>
      </c>
      <c r="R22" s="205" t="s">
        <v>336</v>
      </c>
      <c r="S22" s="205" t="s">
        <v>237</v>
      </c>
      <c r="T22" s="206">
        <v>348857</v>
      </c>
      <c r="U22" s="205" t="s">
        <v>238</v>
      </c>
      <c r="V22" s="206">
        <v>348857</v>
      </c>
      <c r="W22" s="205" t="s">
        <v>238</v>
      </c>
      <c r="X22" s="205" t="s">
        <v>238</v>
      </c>
      <c r="Y22" s="205" t="s">
        <v>238</v>
      </c>
      <c r="Z22" s="205" t="s">
        <v>238</v>
      </c>
      <c r="AA22" s="205" t="s">
        <v>238</v>
      </c>
      <c r="AB22" s="206">
        <v>61564</v>
      </c>
      <c r="AC22" s="205" t="s">
        <v>100</v>
      </c>
      <c r="AD22" s="205" t="s">
        <v>238</v>
      </c>
      <c r="AE22" s="206">
        <v>348857</v>
      </c>
      <c r="AF22" s="205" t="s">
        <v>238</v>
      </c>
      <c r="AG22" s="205" t="s">
        <v>238</v>
      </c>
      <c r="AH22" s="207" t="s">
        <v>351</v>
      </c>
      <c r="AI22" s="207" t="s">
        <v>240</v>
      </c>
      <c r="AJ22" s="216">
        <v>45534</v>
      </c>
      <c r="AK22" s="341"/>
    </row>
    <row r="23" spans="2:37" s="217" customFormat="1" ht="62.45" customHeight="1" x14ac:dyDescent="0.25">
      <c r="B23" s="205" t="s">
        <v>466</v>
      </c>
      <c r="C23" s="205" t="s">
        <v>467</v>
      </c>
      <c r="D23" s="205" t="s">
        <v>330</v>
      </c>
      <c r="E23" s="205" t="s">
        <v>331</v>
      </c>
      <c r="F23" s="205" t="s">
        <v>467</v>
      </c>
      <c r="G23" s="205" t="s">
        <v>332</v>
      </c>
      <c r="H23" s="205" t="s">
        <v>89</v>
      </c>
      <c r="I23" s="205" t="s">
        <v>89</v>
      </c>
      <c r="J23" s="205" t="s">
        <v>342</v>
      </c>
      <c r="K23" s="205" t="s">
        <v>343</v>
      </c>
      <c r="L23" s="205" t="s">
        <v>179</v>
      </c>
      <c r="M23" s="205">
        <v>1</v>
      </c>
      <c r="N23" s="205" t="s">
        <v>93</v>
      </c>
      <c r="O23" s="205" t="s">
        <v>446</v>
      </c>
      <c r="P23" s="205" t="s">
        <v>335</v>
      </c>
      <c r="Q23" s="205" t="s">
        <v>96</v>
      </c>
      <c r="R23" s="205" t="s">
        <v>336</v>
      </c>
      <c r="S23" s="205" t="s">
        <v>237</v>
      </c>
      <c r="T23" s="206">
        <v>960148.8</v>
      </c>
      <c r="U23" s="205" t="s">
        <v>238</v>
      </c>
      <c r="V23" s="206">
        <v>960148.8</v>
      </c>
      <c r="W23" s="205" t="s">
        <v>238</v>
      </c>
      <c r="X23" s="205" t="s">
        <v>238</v>
      </c>
      <c r="Y23" s="205" t="s">
        <v>238</v>
      </c>
      <c r="Z23" s="205" t="s">
        <v>238</v>
      </c>
      <c r="AA23" s="205" t="s">
        <v>238</v>
      </c>
      <c r="AB23" s="206">
        <v>169438.2</v>
      </c>
      <c r="AC23" s="205" t="s">
        <v>100</v>
      </c>
      <c r="AD23" s="205" t="s">
        <v>238</v>
      </c>
      <c r="AE23" s="206">
        <v>960148.8</v>
      </c>
      <c r="AF23" s="205" t="s">
        <v>238</v>
      </c>
      <c r="AG23" s="205" t="s">
        <v>238</v>
      </c>
      <c r="AH23" s="207" t="s">
        <v>241</v>
      </c>
      <c r="AI23" s="207" t="s">
        <v>273</v>
      </c>
      <c r="AJ23" s="216">
        <v>45657</v>
      </c>
      <c r="AK23" s="341"/>
    </row>
    <row r="24" spans="2:37" s="215" customFormat="1" ht="85.9" customHeight="1" x14ac:dyDescent="0.25">
      <c r="B24" s="337" t="s">
        <v>807</v>
      </c>
      <c r="C24" s="337" t="s">
        <v>808</v>
      </c>
      <c r="D24" s="332" t="s">
        <v>330</v>
      </c>
      <c r="E24" s="337" t="s">
        <v>331</v>
      </c>
      <c r="F24" s="337" t="s">
        <v>808</v>
      </c>
      <c r="G24" s="337" t="s">
        <v>332</v>
      </c>
      <c r="H24" s="337" t="s">
        <v>89</v>
      </c>
      <c r="I24" s="337" t="s">
        <v>89</v>
      </c>
      <c r="J24" s="203" t="s">
        <v>333</v>
      </c>
      <c r="K24" s="203" t="s">
        <v>334</v>
      </c>
      <c r="L24" s="203" t="s">
        <v>139</v>
      </c>
      <c r="M24" s="204">
        <v>3200</v>
      </c>
      <c r="N24" s="337" t="s">
        <v>93</v>
      </c>
      <c r="O24" s="337" t="s">
        <v>446</v>
      </c>
      <c r="P24" s="332" t="s">
        <v>335</v>
      </c>
      <c r="Q24" s="332" t="s">
        <v>96</v>
      </c>
      <c r="R24" s="332" t="s">
        <v>336</v>
      </c>
      <c r="S24" s="332" t="s">
        <v>237</v>
      </c>
      <c r="T24" s="339">
        <v>1355724.5</v>
      </c>
      <c r="U24" s="337" t="s">
        <v>238</v>
      </c>
      <c r="V24" s="339">
        <v>1355724.5</v>
      </c>
      <c r="W24" s="337" t="s">
        <v>238</v>
      </c>
      <c r="X24" s="337" t="s">
        <v>238</v>
      </c>
      <c r="Y24" s="337" t="s">
        <v>238</v>
      </c>
      <c r="Z24" s="337" t="s">
        <v>238</v>
      </c>
      <c r="AA24" s="332" t="s">
        <v>238</v>
      </c>
      <c r="AB24" s="339">
        <v>239246</v>
      </c>
      <c r="AC24" s="332" t="s">
        <v>100</v>
      </c>
      <c r="AD24" s="332" t="s">
        <v>238</v>
      </c>
      <c r="AE24" s="339">
        <v>1355724.5</v>
      </c>
      <c r="AF24" s="332" t="s">
        <v>238</v>
      </c>
      <c r="AG24" s="332" t="s">
        <v>238</v>
      </c>
      <c r="AH24" s="335" t="s">
        <v>447</v>
      </c>
      <c r="AI24" s="335" t="s">
        <v>448</v>
      </c>
      <c r="AJ24" s="330">
        <v>45930</v>
      </c>
      <c r="AK24"/>
    </row>
    <row r="25" spans="2:37" s="215" customFormat="1" ht="60" x14ac:dyDescent="0.25">
      <c r="B25" s="338"/>
      <c r="C25" s="338"/>
      <c r="D25" s="331"/>
      <c r="E25" s="338"/>
      <c r="F25" s="338"/>
      <c r="G25" s="338"/>
      <c r="H25" s="338"/>
      <c r="I25" s="338"/>
      <c r="J25" s="203" t="s">
        <v>337</v>
      </c>
      <c r="K25" s="203" t="s">
        <v>338</v>
      </c>
      <c r="L25" s="203" t="s">
        <v>339</v>
      </c>
      <c r="M25" s="203">
        <v>1.86</v>
      </c>
      <c r="N25" s="338"/>
      <c r="O25" s="338"/>
      <c r="P25" s="331"/>
      <c r="Q25" s="331"/>
      <c r="R25" s="331"/>
      <c r="S25" s="331"/>
      <c r="T25" s="340"/>
      <c r="U25" s="338"/>
      <c r="V25" s="340"/>
      <c r="W25" s="338"/>
      <c r="X25" s="338"/>
      <c r="Y25" s="338"/>
      <c r="Z25" s="338"/>
      <c r="AA25" s="331"/>
      <c r="AB25" s="340"/>
      <c r="AC25" s="331"/>
      <c r="AD25" s="331"/>
      <c r="AE25" s="340"/>
      <c r="AF25" s="331"/>
      <c r="AG25" s="331"/>
      <c r="AH25" s="336"/>
      <c r="AI25" s="336"/>
      <c r="AJ25" s="331"/>
      <c r="AK25"/>
    </row>
    <row r="26" spans="2:37" s="215" customFormat="1" ht="65.45" customHeight="1" x14ac:dyDescent="0.25">
      <c r="B26" s="337" t="s">
        <v>812</v>
      </c>
      <c r="C26" s="337" t="s">
        <v>813</v>
      </c>
      <c r="D26" s="332" t="s">
        <v>330</v>
      </c>
      <c r="E26" s="337" t="s">
        <v>331</v>
      </c>
      <c r="F26" s="337" t="s">
        <v>813</v>
      </c>
      <c r="G26" s="337" t="s">
        <v>332</v>
      </c>
      <c r="H26" s="337" t="s">
        <v>89</v>
      </c>
      <c r="I26" s="337" t="s">
        <v>89</v>
      </c>
      <c r="J26" s="203" t="s">
        <v>333</v>
      </c>
      <c r="K26" s="203" t="s">
        <v>334</v>
      </c>
      <c r="L26" s="203" t="s">
        <v>139</v>
      </c>
      <c r="M26" s="204">
        <v>400</v>
      </c>
      <c r="N26" s="337" t="s">
        <v>93</v>
      </c>
      <c r="O26" s="337" t="s">
        <v>126</v>
      </c>
      <c r="P26" s="332" t="s">
        <v>335</v>
      </c>
      <c r="Q26" s="332" t="s">
        <v>96</v>
      </c>
      <c r="R26" s="332" t="s">
        <v>336</v>
      </c>
      <c r="S26" s="332" t="s">
        <v>237</v>
      </c>
      <c r="T26" s="333">
        <v>429855.35</v>
      </c>
      <c r="U26" s="337" t="s">
        <v>238</v>
      </c>
      <c r="V26" s="333">
        <v>429855.35</v>
      </c>
      <c r="W26" s="337" t="s">
        <v>238</v>
      </c>
      <c r="X26" s="337" t="s">
        <v>238</v>
      </c>
      <c r="Y26" s="337" t="s">
        <v>238</v>
      </c>
      <c r="Z26" s="337" t="s">
        <v>776</v>
      </c>
      <c r="AA26" s="332" t="s">
        <v>238</v>
      </c>
      <c r="AB26" s="333">
        <v>278909.87</v>
      </c>
      <c r="AC26" s="332" t="s">
        <v>100</v>
      </c>
      <c r="AD26" s="332" t="s">
        <v>238</v>
      </c>
      <c r="AE26" s="333">
        <v>429855.35</v>
      </c>
      <c r="AF26" s="332" t="s">
        <v>238</v>
      </c>
      <c r="AG26" s="332" t="s">
        <v>238</v>
      </c>
      <c r="AH26" s="335" t="s">
        <v>610</v>
      </c>
      <c r="AI26" s="335" t="s">
        <v>611</v>
      </c>
      <c r="AJ26" s="330"/>
    </row>
    <row r="27" spans="2:37" s="215" customFormat="1" ht="43.15" customHeight="1" x14ac:dyDescent="0.25">
      <c r="B27" s="338"/>
      <c r="C27" s="338"/>
      <c r="D27" s="331"/>
      <c r="E27" s="338"/>
      <c r="F27" s="338"/>
      <c r="G27" s="338"/>
      <c r="H27" s="338"/>
      <c r="I27" s="338"/>
      <c r="J27" s="203" t="s">
        <v>337</v>
      </c>
      <c r="K27" s="203" t="s">
        <v>338</v>
      </c>
      <c r="L27" s="203" t="s">
        <v>339</v>
      </c>
      <c r="M27" s="267">
        <v>2</v>
      </c>
      <c r="N27" s="338"/>
      <c r="O27" s="338"/>
      <c r="P27" s="331"/>
      <c r="Q27" s="331"/>
      <c r="R27" s="331"/>
      <c r="S27" s="331"/>
      <c r="T27" s="334"/>
      <c r="U27" s="338"/>
      <c r="V27" s="334"/>
      <c r="W27" s="338"/>
      <c r="X27" s="338"/>
      <c r="Y27" s="338"/>
      <c r="Z27" s="338"/>
      <c r="AA27" s="331"/>
      <c r="AB27" s="334"/>
      <c r="AC27" s="331"/>
      <c r="AD27" s="331"/>
      <c r="AE27" s="334"/>
      <c r="AF27" s="331"/>
      <c r="AG27" s="331"/>
      <c r="AH27" s="336"/>
      <c r="AI27" s="336"/>
      <c r="AJ27" s="331"/>
    </row>
  </sheetData>
  <mergeCells count="307">
    <mergeCell ref="B1:AI1"/>
    <mergeCell ref="B3:B4"/>
    <mergeCell ref="C3:C4"/>
    <mergeCell ref="D3:D4"/>
    <mergeCell ref="E3:E4"/>
    <mergeCell ref="F3:F4"/>
    <mergeCell ref="G3:G4"/>
    <mergeCell ref="H3:H4"/>
    <mergeCell ref="I3:I4"/>
    <mergeCell ref="J3:M3"/>
    <mergeCell ref="AG3:AG4"/>
    <mergeCell ref="AH3:AH4"/>
    <mergeCell ref="AI3:AI4"/>
    <mergeCell ref="AJ3:AJ4"/>
    <mergeCell ref="AK3:AK4"/>
    <mergeCell ref="B6:B7"/>
    <mergeCell ref="C6:C7"/>
    <mergeCell ref="D6:D7"/>
    <mergeCell ref="E6:E7"/>
    <mergeCell ref="F6:F7"/>
    <mergeCell ref="T3:T4"/>
    <mergeCell ref="U3:U4"/>
    <mergeCell ref="V3:AA3"/>
    <mergeCell ref="AB3:AB4"/>
    <mergeCell ref="AC3:AC4"/>
    <mergeCell ref="AD3:AF3"/>
    <mergeCell ref="N3:N4"/>
    <mergeCell ref="O3:O4"/>
    <mergeCell ref="P3:P4"/>
    <mergeCell ref="Q3:Q4"/>
    <mergeCell ref="R3:R4"/>
    <mergeCell ref="S3:S4"/>
    <mergeCell ref="S6:S7"/>
    <mergeCell ref="T6:T7"/>
    <mergeCell ref="U6:U7"/>
    <mergeCell ref="V6:V7"/>
    <mergeCell ref="G6:G7"/>
    <mergeCell ref="H6:H7"/>
    <mergeCell ref="I6:I7"/>
    <mergeCell ref="N6:N7"/>
    <mergeCell ref="O6:O7"/>
    <mergeCell ref="P6:P7"/>
    <mergeCell ref="AI6:AI7"/>
    <mergeCell ref="AJ6:AJ7"/>
    <mergeCell ref="AK6:AK23"/>
    <mergeCell ref="B8:B9"/>
    <mergeCell ref="C8:C9"/>
    <mergeCell ref="D8:D9"/>
    <mergeCell ref="E8:E9"/>
    <mergeCell ref="F8:F9"/>
    <mergeCell ref="G8:G9"/>
    <mergeCell ref="H8:H9"/>
    <mergeCell ref="AC6:AC7"/>
    <mergeCell ref="AD6:AD7"/>
    <mergeCell ref="AE6:AE7"/>
    <mergeCell ref="AF6:AF7"/>
    <mergeCell ref="AG6:AG7"/>
    <mergeCell ref="AH6:AH7"/>
    <mergeCell ref="W6:W7"/>
    <mergeCell ref="X6:X7"/>
    <mergeCell ref="Y6:Y7"/>
    <mergeCell ref="Z6:Z7"/>
    <mergeCell ref="AA6:AA7"/>
    <mergeCell ref="AB6:AB7"/>
    <mergeCell ref="Q6:Q7"/>
    <mergeCell ref="R6:R7"/>
    <mergeCell ref="AH8:AH9"/>
    <mergeCell ref="AI8:AI9"/>
    <mergeCell ref="AJ8:AJ9"/>
    <mergeCell ref="Y8:Y9"/>
    <mergeCell ref="Z8:Z9"/>
    <mergeCell ref="AA8:AA9"/>
    <mergeCell ref="AB8:AB9"/>
    <mergeCell ref="AC8:AC9"/>
    <mergeCell ref="AD8:AD9"/>
    <mergeCell ref="B10:B11"/>
    <mergeCell ref="C10:C11"/>
    <mergeCell ref="D10:D11"/>
    <mergeCell ref="E10:E11"/>
    <mergeCell ref="F10:F11"/>
    <mergeCell ref="G10:G11"/>
    <mergeCell ref="AE8:AE9"/>
    <mergeCell ref="AF8:AF9"/>
    <mergeCell ref="AG8:AG9"/>
    <mergeCell ref="S8:S9"/>
    <mergeCell ref="T8:T9"/>
    <mergeCell ref="U8:U9"/>
    <mergeCell ref="V8:V9"/>
    <mergeCell ref="W8:W9"/>
    <mergeCell ref="X8:X9"/>
    <mergeCell ref="I8:I9"/>
    <mergeCell ref="N8:N9"/>
    <mergeCell ref="O8:O9"/>
    <mergeCell ref="P8:P9"/>
    <mergeCell ref="Q8:Q9"/>
    <mergeCell ref="R8:R9"/>
    <mergeCell ref="AB10:AB11"/>
    <mergeCell ref="AC10:AC11"/>
    <mergeCell ref="R10:R11"/>
    <mergeCell ref="S10:S11"/>
    <mergeCell ref="T10:T11"/>
    <mergeCell ref="U10:U11"/>
    <mergeCell ref="V10:V11"/>
    <mergeCell ref="W10:W11"/>
    <mergeCell ref="H10:H11"/>
    <mergeCell ref="I10:I11"/>
    <mergeCell ref="N10:N11"/>
    <mergeCell ref="O10:O11"/>
    <mergeCell ref="P10:P11"/>
    <mergeCell ref="Q10:Q11"/>
    <mergeCell ref="Q12:Q13"/>
    <mergeCell ref="R12:R13"/>
    <mergeCell ref="S12:S13"/>
    <mergeCell ref="T12:T13"/>
    <mergeCell ref="AJ10:AJ11"/>
    <mergeCell ref="B12:B13"/>
    <mergeCell ref="C12:C13"/>
    <mergeCell ref="D12:D13"/>
    <mergeCell ref="E12:E13"/>
    <mergeCell ref="F12:F13"/>
    <mergeCell ref="G12:G13"/>
    <mergeCell ref="H12:H13"/>
    <mergeCell ref="I12:I13"/>
    <mergeCell ref="N12:N13"/>
    <mergeCell ref="AD10:AD11"/>
    <mergeCell ref="AE10:AE11"/>
    <mergeCell ref="AF10:AF11"/>
    <mergeCell ref="AG10:AG11"/>
    <mergeCell ref="AH10:AH11"/>
    <mergeCell ref="AI10:AI11"/>
    <mergeCell ref="X10:X11"/>
    <mergeCell ref="Y10:Y11"/>
    <mergeCell ref="Z10:Z11"/>
    <mergeCell ref="AA10:AA11"/>
    <mergeCell ref="AG12:AG13"/>
    <mergeCell ref="AH12:AH13"/>
    <mergeCell ref="AI12:AI13"/>
    <mergeCell ref="AJ12:AJ13"/>
    <mergeCell ref="B14:B15"/>
    <mergeCell ref="C14:C15"/>
    <mergeCell ref="D14:D15"/>
    <mergeCell ref="E14:E15"/>
    <mergeCell ref="F14:F15"/>
    <mergeCell ref="G14:G15"/>
    <mergeCell ref="AA12:AA13"/>
    <mergeCell ref="AB12:AB13"/>
    <mergeCell ref="AC12:AC13"/>
    <mergeCell ref="AD12:AD13"/>
    <mergeCell ref="AE12:AE13"/>
    <mergeCell ref="AF12:AF13"/>
    <mergeCell ref="U12:U13"/>
    <mergeCell ref="V12:V13"/>
    <mergeCell ref="W12:W13"/>
    <mergeCell ref="X12:X13"/>
    <mergeCell ref="Y12:Y13"/>
    <mergeCell ref="Z12:Z13"/>
    <mergeCell ref="O12:O13"/>
    <mergeCell ref="P12:P13"/>
    <mergeCell ref="AB14:AB15"/>
    <mergeCell ref="AC14:AC15"/>
    <mergeCell ref="R14:R15"/>
    <mergeCell ref="S14:S15"/>
    <mergeCell ref="T14:T15"/>
    <mergeCell ref="U14:U15"/>
    <mergeCell ref="V14:V15"/>
    <mergeCell ref="W14:W15"/>
    <mergeCell ref="H14:H15"/>
    <mergeCell ref="I14:I15"/>
    <mergeCell ref="N14:N15"/>
    <mergeCell ref="O14:O15"/>
    <mergeCell ref="P14:P15"/>
    <mergeCell ref="Q14:Q15"/>
    <mergeCell ref="Q16:Q18"/>
    <mergeCell ref="R16:R18"/>
    <mergeCell ref="S16:S18"/>
    <mergeCell ref="T16:T18"/>
    <mergeCell ref="AJ14:AJ15"/>
    <mergeCell ref="B16:B18"/>
    <mergeCell ref="C16:C18"/>
    <mergeCell ref="D16:D18"/>
    <mergeCell ref="E16:E18"/>
    <mergeCell ref="F16:F18"/>
    <mergeCell ref="G16:G18"/>
    <mergeCell ref="H16:H18"/>
    <mergeCell ref="I16:I18"/>
    <mergeCell ref="N16:N18"/>
    <mergeCell ref="AD14:AD15"/>
    <mergeCell ref="AE14:AE15"/>
    <mergeCell ref="AF14:AF15"/>
    <mergeCell ref="AG14:AG15"/>
    <mergeCell ref="AH14:AH15"/>
    <mergeCell ref="AI14:AI15"/>
    <mergeCell ref="X14:X15"/>
    <mergeCell ref="Y14:Y15"/>
    <mergeCell ref="Z14:Z15"/>
    <mergeCell ref="AA14:AA15"/>
    <mergeCell ref="AG16:AG18"/>
    <mergeCell ref="AH16:AH18"/>
    <mergeCell ref="AI16:AI18"/>
    <mergeCell ref="AJ16:AJ18"/>
    <mergeCell ref="B19:B20"/>
    <mergeCell ref="C19:C20"/>
    <mergeCell ref="D19:D20"/>
    <mergeCell ref="E19:E20"/>
    <mergeCell ref="F19:F20"/>
    <mergeCell ref="G19:G20"/>
    <mergeCell ref="AA16:AA18"/>
    <mergeCell ref="AB16:AB18"/>
    <mergeCell ref="AC16:AC18"/>
    <mergeCell ref="AD16:AD18"/>
    <mergeCell ref="AE16:AE18"/>
    <mergeCell ref="AF16:AF18"/>
    <mergeCell ref="U16:U18"/>
    <mergeCell ref="V16:V18"/>
    <mergeCell ref="W16:W18"/>
    <mergeCell ref="X16:X18"/>
    <mergeCell ref="Y16:Y18"/>
    <mergeCell ref="Z16:Z18"/>
    <mergeCell ref="O16:O18"/>
    <mergeCell ref="P16:P18"/>
    <mergeCell ref="AB19:AB20"/>
    <mergeCell ref="AC19:AC20"/>
    <mergeCell ref="R19:R20"/>
    <mergeCell ref="S19:S20"/>
    <mergeCell ref="T19:T20"/>
    <mergeCell ref="U19:U20"/>
    <mergeCell ref="V19:V20"/>
    <mergeCell ref="W19:W20"/>
    <mergeCell ref="H19:H20"/>
    <mergeCell ref="I19:I20"/>
    <mergeCell ref="N19:N20"/>
    <mergeCell ref="O19:O20"/>
    <mergeCell ref="P19:P20"/>
    <mergeCell ref="Q19:Q20"/>
    <mergeCell ref="Q24:Q25"/>
    <mergeCell ref="R24:R25"/>
    <mergeCell ref="S24:S25"/>
    <mergeCell ref="T24:T25"/>
    <mergeCell ref="AJ19:AJ20"/>
    <mergeCell ref="B24:B25"/>
    <mergeCell ref="C24:C25"/>
    <mergeCell ref="D24:D25"/>
    <mergeCell ref="E24:E25"/>
    <mergeCell ref="F24:F25"/>
    <mergeCell ref="G24:G25"/>
    <mergeCell ref="H24:H25"/>
    <mergeCell ref="I24:I25"/>
    <mergeCell ref="N24:N25"/>
    <mergeCell ref="AD19:AD20"/>
    <mergeCell ref="AE19:AE20"/>
    <mergeCell ref="AF19:AF20"/>
    <mergeCell ref="AG19:AG20"/>
    <mergeCell ref="AH19:AH20"/>
    <mergeCell ref="AI19:AI20"/>
    <mergeCell ref="X19:X20"/>
    <mergeCell ref="Y19:Y20"/>
    <mergeCell ref="Z19:Z20"/>
    <mergeCell ref="AA19:AA20"/>
    <mergeCell ref="AG24:AG25"/>
    <mergeCell ref="AH24:AH25"/>
    <mergeCell ref="AI24:AI25"/>
    <mergeCell ref="AJ24:AJ25"/>
    <mergeCell ref="B26:B27"/>
    <mergeCell ref="C26:C27"/>
    <mergeCell ref="D26:D27"/>
    <mergeCell ref="E26:E27"/>
    <mergeCell ref="F26:F27"/>
    <mergeCell ref="G26:G27"/>
    <mergeCell ref="AA24:AA25"/>
    <mergeCell ref="AB24:AB25"/>
    <mergeCell ref="AC24:AC25"/>
    <mergeCell ref="AD24:AD25"/>
    <mergeCell ref="AE24:AE25"/>
    <mergeCell ref="AF24:AF25"/>
    <mergeCell ref="U24:U25"/>
    <mergeCell ref="V24:V25"/>
    <mergeCell ref="W24:W25"/>
    <mergeCell ref="X24:X25"/>
    <mergeCell ref="Y24:Y25"/>
    <mergeCell ref="Z24:Z25"/>
    <mergeCell ref="O24:O25"/>
    <mergeCell ref="P24:P25"/>
    <mergeCell ref="R26:R27"/>
    <mergeCell ref="S26:S27"/>
    <mergeCell ref="T26:T27"/>
    <mergeCell ref="U26:U27"/>
    <mergeCell ref="V26:V27"/>
    <mergeCell ref="W26:W27"/>
    <mergeCell ref="H26:H27"/>
    <mergeCell ref="I26:I27"/>
    <mergeCell ref="N26:N27"/>
    <mergeCell ref="O26:O27"/>
    <mergeCell ref="P26:P27"/>
    <mergeCell ref="Q26:Q27"/>
    <mergeCell ref="AJ26:AJ27"/>
    <mergeCell ref="AD26:AD27"/>
    <mergeCell ref="AE26:AE27"/>
    <mergeCell ref="AF26:AF27"/>
    <mergeCell ref="AG26:AG27"/>
    <mergeCell ref="AH26:AH27"/>
    <mergeCell ref="AI26:AI27"/>
    <mergeCell ref="X26:X27"/>
    <mergeCell ref="Y26:Y27"/>
    <mergeCell ref="Z26:Z27"/>
    <mergeCell ref="AA26:AA27"/>
    <mergeCell ref="AB26:AB27"/>
    <mergeCell ref="AC26:AC2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2FF87-B762-448C-B768-C9AC07E1AACF}">
  <dimension ref="A1:AJ96"/>
  <sheetViews>
    <sheetView topLeftCell="A94" zoomScale="80" zoomScaleNormal="80" workbookViewId="0">
      <selection activeCell="I93" sqref="I93:I94"/>
    </sheetView>
  </sheetViews>
  <sheetFormatPr defaultRowHeight="15" x14ac:dyDescent="0.25"/>
  <cols>
    <col min="1" max="1" width="5" customWidth="1"/>
    <col min="2" max="2" width="21" customWidth="1"/>
    <col min="3" max="3" width="17.5703125" customWidth="1"/>
    <col min="4" max="5" width="13.5703125" customWidth="1"/>
    <col min="6" max="6" width="18.42578125" customWidth="1"/>
    <col min="7" max="7" width="50.42578125" customWidth="1"/>
    <col min="8" max="8" width="14.5703125" customWidth="1"/>
    <col min="9" max="9" width="13.5703125" customWidth="1"/>
    <col min="10" max="10" width="12.5703125" customWidth="1"/>
    <col min="11" max="12" width="10.5703125" customWidth="1"/>
    <col min="13" max="13" width="12.7109375" customWidth="1"/>
    <col min="14" max="14" width="10.5703125" customWidth="1"/>
    <col min="15" max="16" width="15.5703125" customWidth="1"/>
    <col min="17" max="17" width="18.5703125" customWidth="1"/>
    <col min="18" max="18" width="15.5703125" customWidth="1"/>
    <col min="19" max="21" width="14" customWidth="1"/>
    <col min="22" max="22" width="11.5703125" customWidth="1"/>
    <col min="23" max="23" width="11.42578125" customWidth="1"/>
    <col min="24" max="24" width="10" customWidth="1"/>
    <col min="25" max="25" width="11.5703125" customWidth="1"/>
    <col min="26" max="27" width="12.42578125" customWidth="1"/>
    <col min="28" max="29" width="11.42578125" customWidth="1"/>
    <col min="30" max="30" width="12.42578125" customWidth="1"/>
    <col min="31" max="33" width="11.42578125" customWidth="1"/>
    <col min="34" max="34" width="24.42578125" customWidth="1"/>
    <col min="35" max="35" width="19.42578125" customWidth="1"/>
    <col min="36" max="36" width="13.7109375" style="15" customWidth="1"/>
  </cols>
  <sheetData>
    <row r="1" spans="1:36" x14ac:dyDescent="0.25">
      <c r="A1" s="1"/>
      <c r="B1" s="356" t="s">
        <v>40</v>
      </c>
      <c r="C1" s="356"/>
      <c r="D1" s="356"/>
      <c r="E1" s="356"/>
      <c r="F1" s="356"/>
      <c r="G1" s="356"/>
      <c r="H1" s="356"/>
      <c r="I1" s="356"/>
      <c r="J1" s="356"/>
      <c r="K1" s="356"/>
      <c r="L1" s="356"/>
      <c r="M1" s="356"/>
      <c r="N1" s="356"/>
      <c r="O1" s="356"/>
      <c r="P1" s="356"/>
      <c r="Q1" s="356"/>
      <c r="R1" s="356"/>
      <c r="S1" s="356"/>
      <c r="T1" s="356"/>
      <c r="U1" s="356"/>
      <c r="V1" s="356"/>
      <c r="W1" s="356"/>
      <c r="X1" s="356"/>
      <c r="Y1" s="356"/>
      <c r="Z1" s="356"/>
      <c r="AA1" s="356"/>
      <c r="AB1" s="356"/>
      <c r="AC1" s="356"/>
      <c r="AD1" s="356"/>
      <c r="AE1" s="356"/>
      <c r="AF1" s="356"/>
      <c r="AG1" s="356"/>
      <c r="AH1" s="356"/>
      <c r="AI1" s="356"/>
      <c r="AJ1" s="25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251"/>
    </row>
    <row r="3" spans="1:36" ht="14.85" customHeight="1" x14ac:dyDescent="0.25">
      <c r="A3" s="1"/>
      <c r="B3" s="348" t="s">
        <v>0</v>
      </c>
      <c r="C3" s="348" t="s">
        <v>1</v>
      </c>
      <c r="D3" s="348" t="s">
        <v>28</v>
      </c>
      <c r="E3" s="348" t="s">
        <v>29</v>
      </c>
      <c r="F3" s="348" t="s">
        <v>30</v>
      </c>
      <c r="G3" s="348" t="s">
        <v>3</v>
      </c>
      <c r="H3" s="348" t="s">
        <v>4</v>
      </c>
      <c r="I3" s="348" t="s">
        <v>5</v>
      </c>
      <c r="J3" s="349" t="s">
        <v>6</v>
      </c>
      <c r="K3" s="349"/>
      <c r="L3" s="349"/>
      <c r="M3" s="349"/>
      <c r="N3" s="346" t="s">
        <v>47</v>
      </c>
      <c r="O3" s="348" t="s">
        <v>31</v>
      </c>
      <c r="P3" s="355" t="s">
        <v>42</v>
      </c>
      <c r="Q3" s="355" t="s">
        <v>32</v>
      </c>
      <c r="R3" s="355" t="s">
        <v>37</v>
      </c>
      <c r="S3" s="355" t="s">
        <v>33</v>
      </c>
      <c r="T3" s="348" t="s">
        <v>55</v>
      </c>
      <c r="U3" s="348" t="s">
        <v>57</v>
      </c>
      <c r="V3" s="349" t="s">
        <v>59</v>
      </c>
      <c r="W3" s="349"/>
      <c r="X3" s="349"/>
      <c r="Y3" s="349"/>
      <c r="Z3" s="349"/>
      <c r="AA3" s="349"/>
      <c r="AB3" s="348" t="s">
        <v>69</v>
      </c>
      <c r="AC3" s="350" t="s">
        <v>75</v>
      </c>
      <c r="AD3" s="352" t="s">
        <v>77</v>
      </c>
      <c r="AE3" s="353"/>
      <c r="AF3" s="354"/>
      <c r="AG3" s="346" t="s">
        <v>27</v>
      </c>
      <c r="AH3" s="346" t="s">
        <v>36</v>
      </c>
      <c r="AI3" s="348" t="s">
        <v>34</v>
      </c>
      <c r="AJ3" s="346" t="s">
        <v>35</v>
      </c>
    </row>
    <row r="4" spans="1:36" ht="169.35" customHeight="1" x14ac:dyDescent="0.25">
      <c r="A4" s="1"/>
      <c r="B4" s="348"/>
      <c r="C4" s="348"/>
      <c r="D4" s="348"/>
      <c r="E4" s="348"/>
      <c r="F4" s="348"/>
      <c r="G4" s="348"/>
      <c r="H4" s="348"/>
      <c r="I4" s="348"/>
      <c r="J4" s="3" t="s">
        <v>7</v>
      </c>
      <c r="K4" s="3" t="s">
        <v>8</v>
      </c>
      <c r="L4" s="3" t="s">
        <v>9</v>
      </c>
      <c r="M4" s="11" t="s">
        <v>10</v>
      </c>
      <c r="N4" s="347"/>
      <c r="O4" s="348"/>
      <c r="P4" s="355"/>
      <c r="Q4" s="355"/>
      <c r="R4" s="355"/>
      <c r="S4" s="355"/>
      <c r="T4" s="348"/>
      <c r="U4" s="348"/>
      <c r="V4" s="3" t="s">
        <v>61</v>
      </c>
      <c r="W4" s="3" t="s">
        <v>62</v>
      </c>
      <c r="X4" s="3" t="s">
        <v>15</v>
      </c>
      <c r="Y4" s="3" t="s">
        <v>63</v>
      </c>
      <c r="Z4" s="3" t="s">
        <v>60</v>
      </c>
      <c r="AA4" s="3" t="s">
        <v>25</v>
      </c>
      <c r="AB4" s="348"/>
      <c r="AC4" s="351"/>
      <c r="AD4" s="3" t="s">
        <v>16</v>
      </c>
      <c r="AE4" s="3" t="s">
        <v>17</v>
      </c>
      <c r="AF4" s="3" t="s">
        <v>26</v>
      </c>
      <c r="AG4" s="347"/>
      <c r="AH4" s="347"/>
      <c r="AI4" s="348"/>
      <c r="AJ4" s="347"/>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52">
        <v>35</v>
      </c>
    </row>
    <row r="6" spans="1:36" ht="48" x14ac:dyDescent="0.25">
      <c r="A6" s="1"/>
      <c r="B6" s="359" t="s">
        <v>242</v>
      </c>
      <c r="C6" s="359" t="s">
        <v>256</v>
      </c>
      <c r="D6" s="359" t="s">
        <v>243</v>
      </c>
      <c r="E6" s="359" t="s">
        <v>244</v>
      </c>
      <c r="F6" s="359" t="s">
        <v>245</v>
      </c>
      <c r="G6" s="359" t="s">
        <v>246</v>
      </c>
      <c r="H6" s="359" t="s">
        <v>89</v>
      </c>
      <c r="I6" s="359" t="s">
        <v>89</v>
      </c>
      <c r="J6" s="178" t="s">
        <v>247</v>
      </c>
      <c r="K6" s="178" t="s">
        <v>248</v>
      </c>
      <c r="L6" s="178" t="s">
        <v>249</v>
      </c>
      <c r="M6" s="178">
        <v>0.2</v>
      </c>
      <c r="N6" s="359" t="s">
        <v>93</v>
      </c>
      <c r="O6" s="359" t="s">
        <v>94</v>
      </c>
      <c r="P6" s="357" t="s">
        <v>236</v>
      </c>
      <c r="Q6" s="357" t="s">
        <v>96</v>
      </c>
      <c r="R6" s="357" t="s">
        <v>97</v>
      </c>
      <c r="S6" s="357" t="s">
        <v>237</v>
      </c>
      <c r="T6" s="363">
        <v>170332.34</v>
      </c>
      <c r="U6" s="363">
        <v>170332.34</v>
      </c>
      <c r="V6" s="363">
        <v>170332.34</v>
      </c>
      <c r="W6" s="359" t="s">
        <v>238</v>
      </c>
      <c r="X6" s="359" t="s">
        <v>238</v>
      </c>
      <c r="Y6" s="359" t="s">
        <v>238</v>
      </c>
      <c r="Z6" s="359" t="s">
        <v>238</v>
      </c>
      <c r="AA6" s="367" t="s">
        <v>238</v>
      </c>
      <c r="AB6" s="363">
        <v>30058.65</v>
      </c>
      <c r="AC6" s="357" t="s">
        <v>239</v>
      </c>
      <c r="AD6" s="357" t="s">
        <v>238</v>
      </c>
      <c r="AE6" s="357" t="s">
        <v>238</v>
      </c>
      <c r="AF6" s="363">
        <v>170332.34</v>
      </c>
      <c r="AG6" s="357" t="s">
        <v>26</v>
      </c>
      <c r="AH6" s="365" t="s">
        <v>250</v>
      </c>
      <c r="AI6" s="365" t="s">
        <v>251</v>
      </c>
      <c r="AJ6" s="361">
        <v>45393</v>
      </c>
    </row>
    <row r="7" spans="1:36" ht="108" x14ac:dyDescent="0.25">
      <c r="A7" s="1"/>
      <c r="B7" s="360"/>
      <c r="C7" s="360"/>
      <c r="D7" s="360"/>
      <c r="E7" s="360"/>
      <c r="F7" s="360"/>
      <c r="G7" s="360"/>
      <c r="H7" s="360"/>
      <c r="I7" s="360"/>
      <c r="J7" s="178" t="s">
        <v>252</v>
      </c>
      <c r="K7" s="178" t="s">
        <v>253</v>
      </c>
      <c r="L7" s="178" t="s">
        <v>249</v>
      </c>
      <c r="M7" s="178">
        <v>0.2</v>
      </c>
      <c r="N7" s="360"/>
      <c r="O7" s="360"/>
      <c r="P7" s="358"/>
      <c r="Q7" s="358"/>
      <c r="R7" s="358"/>
      <c r="S7" s="358"/>
      <c r="T7" s="364"/>
      <c r="U7" s="364"/>
      <c r="V7" s="364"/>
      <c r="W7" s="360"/>
      <c r="X7" s="360"/>
      <c r="Y7" s="360"/>
      <c r="Z7" s="360"/>
      <c r="AA7" s="368"/>
      <c r="AB7" s="364"/>
      <c r="AC7" s="358"/>
      <c r="AD7" s="358"/>
      <c r="AE7" s="358"/>
      <c r="AF7" s="364"/>
      <c r="AG7" s="358"/>
      <c r="AH7" s="366"/>
      <c r="AI7" s="366"/>
      <c r="AJ7" s="362"/>
    </row>
    <row r="8" spans="1:36" ht="48" x14ac:dyDescent="0.25">
      <c r="A8" s="1"/>
      <c r="B8" s="359" t="s">
        <v>254</v>
      </c>
      <c r="C8" s="359" t="s">
        <v>255</v>
      </c>
      <c r="D8" s="359" t="s">
        <v>243</v>
      </c>
      <c r="E8" s="359" t="s">
        <v>244</v>
      </c>
      <c r="F8" s="359" t="s">
        <v>787</v>
      </c>
      <c r="G8" s="359" t="s">
        <v>246</v>
      </c>
      <c r="H8" s="359" t="s">
        <v>89</v>
      </c>
      <c r="I8" s="359" t="s">
        <v>89</v>
      </c>
      <c r="J8" s="178" t="s">
        <v>247</v>
      </c>
      <c r="K8" s="178" t="s">
        <v>248</v>
      </c>
      <c r="L8" s="178" t="s">
        <v>249</v>
      </c>
      <c r="M8" s="178">
        <v>14.336</v>
      </c>
      <c r="N8" s="359" t="s">
        <v>93</v>
      </c>
      <c r="O8" s="359" t="s">
        <v>133</v>
      </c>
      <c r="P8" s="357" t="s">
        <v>236</v>
      </c>
      <c r="Q8" s="357" t="s">
        <v>96</v>
      </c>
      <c r="R8" s="357" t="s">
        <v>97</v>
      </c>
      <c r="S8" s="357" t="s">
        <v>237</v>
      </c>
      <c r="T8" s="363">
        <v>3400000</v>
      </c>
      <c r="U8" s="363">
        <v>3400000</v>
      </c>
      <c r="V8" s="363">
        <v>3400000</v>
      </c>
      <c r="W8" s="359" t="s">
        <v>238</v>
      </c>
      <c r="X8" s="359" t="s">
        <v>238</v>
      </c>
      <c r="Y8" s="359" t="s">
        <v>238</v>
      </c>
      <c r="Z8" s="359" t="s">
        <v>238</v>
      </c>
      <c r="AA8" s="367" t="s">
        <v>238</v>
      </c>
      <c r="AB8" s="363">
        <v>600000</v>
      </c>
      <c r="AC8" s="357" t="s">
        <v>239</v>
      </c>
      <c r="AD8" s="357" t="s">
        <v>238</v>
      </c>
      <c r="AE8" s="357" t="s">
        <v>238</v>
      </c>
      <c r="AF8" s="363">
        <v>3400000</v>
      </c>
      <c r="AG8" s="357" t="s">
        <v>26</v>
      </c>
      <c r="AH8" s="365" t="s">
        <v>240</v>
      </c>
      <c r="AI8" s="365" t="s">
        <v>274</v>
      </c>
      <c r="AJ8" s="361">
        <v>45595</v>
      </c>
    </row>
    <row r="9" spans="1:36" ht="108" x14ac:dyDescent="0.25">
      <c r="A9" s="1"/>
      <c r="B9" s="360"/>
      <c r="C9" s="360"/>
      <c r="D9" s="360"/>
      <c r="E9" s="360"/>
      <c r="F9" s="360"/>
      <c r="G9" s="360"/>
      <c r="H9" s="360"/>
      <c r="I9" s="360"/>
      <c r="J9" s="178" t="s">
        <v>252</v>
      </c>
      <c r="K9" s="178" t="s">
        <v>253</v>
      </c>
      <c r="L9" s="178" t="s">
        <v>249</v>
      </c>
      <c r="M9" s="178">
        <v>2.15</v>
      </c>
      <c r="N9" s="360"/>
      <c r="O9" s="360"/>
      <c r="P9" s="358"/>
      <c r="Q9" s="358"/>
      <c r="R9" s="358"/>
      <c r="S9" s="358"/>
      <c r="T9" s="364"/>
      <c r="U9" s="364"/>
      <c r="V9" s="364"/>
      <c r="W9" s="360"/>
      <c r="X9" s="360"/>
      <c r="Y9" s="360"/>
      <c r="Z9" s="360"/>
      <c r="AA9" s="368"/>
      <c r="AB9" s="364"/>
      <c r="AC9" s="358"/>
      <c r="AD9" s="358"/>
      <c r="AE9" s="358"/>
      <c r="AF9" s="364"/>
      <c r="AG9" s="358"/>
      <c r="AH9" s="366"/>
      <c r="AI9" s="366"/>
      <c r="AJ9" s="362"/>
    </row>
    <row r="10" spans="1:36" ht="91.9" customHeight="1" x14ac:dyDescent="0.25">
      <c r="A10" s="1"/>
      <c r="B10" s="372" t="s">
        <v>257</v>
      </c>
      <c r="C10" s="374" t="s">
        <v>258</v>
      </c>
      <c r="D10" s="374" t="s">
        <v>532</v>
      </c>
      <c r="E10" s="374" t="s">
        <v>533</v>
      </c>
      <c r="F10" s="374" t="s">
        <v>534</v>
      </c>
      <c r="G10" s="374" t="s">
        <v>259</v>
      </c>
      <c r="H10" s="374" t="s">
        <v>89</v>
      </c>
      <c r="I10" s="374" t="s">
        <v>535</v>
      </c>
      <c r="J10" s="231" t="s">
        <v>260</v>
      </c>
      <c r="K10" s="230" t="s">
        <v>261</v>
      </c>
      <c r="L10" s="230" t="s">
        <v>262</v>
      </c>
      <c r="M10" s="232">
        <v>865000</v>
      </c>
      <c r="N10" s="380" t="s">
        <v>290</v>
      </c>
      <c r="O10" s="372" t="s">
        <v>536</v>
      </c>
      <c r="P10" s="369" t="s">
        <v>236</v>
      </c>
      <c r="Q10" s="369" t="s">
        <v>96</v>
      </c>
      <c r="R10" s="369" t="s">
        <v>97</v>
      </c>
      <c r="S10" s="369" t="s">
        <v>237</v>
      </c>
      <c r="T10" s="387">
        <v>795812.5</v>
      </c>
      <c r="U10" s="387">
        <v>795812.5</v>
      </c>
      <c r="V10" s="387">
        <v>795812.5</v>
      </c>
      <c r="W10" s="374" t="s">
        <v>238</v>
      </c>
      <c r="X10" s="374" t="s">
        <v>238</v>
      </c>
      <c r="Y10" s="374" t="s">
        <v>238</v>
      </c>
      <c r="Z10" s="374" t="s">
        <v>238</v>
      </c>
      <c r="AA10" s="383" t="s">
        <v>238</v>
      </c>
      <c r="AB10" s="387">
        <v>140437.5</v>
      </c>
      <c r="AC10" s="369" t="s">
        <v>239</v>
      </c>
      <c r="AD10" s="369" t="s">
        <v>238</v>
      </c>
      <c r="AE10" s="369" t="s">
        <v>238</v>
      </c>
      <c r="AF10" s="381">
        <v>795812.5</v>
      </c>
      <c r="AG10" s="383" t="s">
        <v>238</v>
      </c>
      <c r="AH10" s="385" t="s">
        <v>263</v>
      </c>
      <c r="AI10" s="385" t="s">
        <v>788</v>
      </c>
      <c r="AJ10" s="377">
        <v>45807</v>
      </c>
    </row>
    <row r="11" spans="1:36" ht="73.900000000000006" customHeight="1" x14ac:dyDescent="0.25">
      <c r="A11" s="1"/>
      <c r="B11" s="373"/>
      <c r="C11" s="375"/>
      <c r="D11" s="375"/>
      <c r="E11" s="375"/>
      <c r="F11" s="375"/>
      <c r="G11" s="375"/>
      <c r="H11" s="375"/>
      <c r="I11" s="375"/>
      <c r="J11" s="234" t="s">
        <v>265</v>
      </c>
      <c r="K11" s="231" t="s">
        <v>266</v>
      </c>
      <c r="L11" s="231" t="s">
        <v>267</v>
      </c>
      <c r="M11" s="235">
        <v>401</v>
      </c>
      <c r="N11" s="380"/>
      <c r="O11" s="373"/>
      <c r="P11" s="370"/>
      <c r="Q11" s="370"/>
      <c r="R11" s="370"/>
      <c r="S11" s="370"/>
      <c r="T11" s="375"/>
      <c r="U11" s="375"/>
      <c r="V11" s="375"/>
      <c r="W11" s="375"/>
      <c r="X11" s="375"/>
      <c r="Y11" s="375"/>
      <c r="Z11" s="375"/>
      <c r="AA11" s="384"/>
      <c r="AB11" s="375"/>
      <c r="AC11" s="370"/>
      <c r="AD11" s="370"/>
      <c r="AE11" s="370"/>
      <c r="AF11" s="382"/>
      <c r="AG11" s="384"/>
      <c r="AH11" s="386"/>
      <c r="AI11" s="386"/>
      <c r="AJ11" s="378"/>
    </row>
    <row r="12" spans="1:36" ht="84.75" thickBot="1" x14ac:dyDescent="0.3">
      <c r="A12" s="1"/>
      <c r="B12" s="373"/>
      <c r="C12" s="375"/>
      <c r="D12" s="376"/>
      <c r="E12" s="376"/>
      <c r="F12" s="375"/>
      <c r="G12" s="376"/>
      <c r="H12" s="375"/>
      <c r="I12" s="375"/>
      <c r="J12" s="230" t="s">
        <v>268</v>
      </c>
      <c r="K12" s="233" t="s">
        <v>269</v>
      </c>
      <c r="L12" s="233" t="s">
        <v>179</v>
      </c>
      <c r="M12" s="230">
        <v>1</v>
      </c>
      <c r="N12" s="380"/>
      <c r="O12" s="373"/>
      <c r="P12" s="371"/>
      <c r="Q12" s="371"/>
      <c r="R12" s="371"/>
      <c r="S12" s="371"/>
      <c r="T12" s="375"/>
      <c r="U12" s="375"/>
      <c r="V12" s="375"/>
      <c r="W12" s="375"/>
      <c r="X12" s="375"/>
      <c r="Y12" s="375"/>
      <c r="Z12" s="375"/>
      <c r="AA12" s="384"/>
      <c r="AB12" s="375"/>
      <c r="AC12" s="370"/>
      <c r="AD12" s="370"/>
      <c r="AE12" s="370"/>
      <c r="AF12" s="382"/>
      <c r="AG12" s="384"/>
      <c r="AH12" s="386"/>
      <c r="AI12" s="386"/>
      <c r="AJ12" s="379"/>
    </row>
    <row r="13" spans="1:36" ht="60" customHeight="1" x14ac:dyDescent="0.25">
      <c r="A13" s="1"/>
      <c r="B13" s="372" t="s">
        <v>270</v>
      </c>
      <c r="C13" s="374" t="s">
        <v>271</v>
      </c>
      <c r="D13" s="374" t="s">
        <v>532</v>
      </c>
      <c r="E13" s="374" t="s">
        <v>533</v>
      </c>
      <c r="F13" s="374" t="s">
        <v>271</v>
      </c>
      <c r="G13" s="374" t="s">
        <v>259</v>
      </c>
      <c r="H13" s="374" t="s">
        <v>89</v>
      </c>
      <c r="I13" s="374" t="s">
        <v>535</v>
      </c>
      <c r="J13" s="231" t="s">
        <v>260</v>
      </c>
      <c r="K13" s="230" t="s">
        <v>261</v>
      </c>
      <c r="L13" s="230" t="s">
        <v>262</v>
      </c>
      <c r="M13" s="232">
        <v>865000</v>
      </c>
      <c r="N13" s="380" t="s">
        <v>290</v>
      </c>
      <c r="O13" s="372" t="s">
        <v>537</v>
      </c>
      <c r="P13" s="369" t="s">
        <v>236</v>
      </c>
      <c r="Q13" s="369" t="s">
        <v>96</v>
      </c>
      <c r="R13" s="369" t="s">
        <v>97</v>
      </c>
      <c r="S13" s="369" t="s">
        <v>237</v>
      </c>
      <c r="T13" s="387">
        <v>795812.5</v>
      </c>
      <c r="U13" s="387">
        <v>795812.5</v>
      </c>
      <c r="V13" s="387">
        <v>795812.5</v>
      </c>
      <c r="W13" s="374" t="s">
        <v>238</v>
      </c>
      <c r="X13" s="374" t="s">
        <v>238</v>
      </c>
      <c r="Y13" s="374" t="s">
        <v>238</v>
      </c>
      <c r="Z13" s="374" t="s">
        <v>238</v>
      </c>
      <c r="AA13" s="383" t="s">
        <v>238</v>
      </c>
      <c r="AB13" s="390">
        <v>140437.5</v>
      </c>
      <c r="AC13" s="369" t="s">
        <v>239</v>
      </c>
      <c r="AD13" s="369" t="s">
        <v>238</v>
      </c>
      <c r="AE13" s="369" t="s">
        <v>238</v>
      </c>
      <c r="AF13" s="392" t="s">
        <v>272</v>
      </c>
      <c r="AG13" s="369" t="s">
        <v>238</v>
      </c>
      <c r="AH13" s="385" t="s">
        <v>263</v>
      </c>
      <c r="AI13" s="388" t="s">
        <v>551</v>
      </c>
      <c r="AJ13" s="377">
        <v>45807</v>
      </c>
    </row>
    <row r="14" spans="1:36" ht="64.150000000000006" customHeight="1" x14ac:dyDescent="0.25">
      <c r="A14" s="1"/>
      <c r="B14" s="373"/>
      <c r="C14" s="375"/>
      <c r="D14" s="375"/>
      <c r="E14" s="375"/>
      <c r="F14" s="375"/>
      <c r="G14" s="375"/>
      <c r="H14" s="375"/>
      <c r="I14" s="375"/>
      <c r="J14" s="234" t="s">
        <v>265</v>
      </c>
      <c r="K14" s="231" t="s">
        <v>266</v>
      </c>
      <c r="L14" s="231" t="s">
        <v>267</v>
      </c>
      <c r="M14" s="235">
        <v>401</v>
      </c>
      <c r="N14" s="380"/>
      <c r="O14" s="373"/>
      <c r="P14" s="370"/>
      <c r="Q14" s="370"/>
      <c r="R14" s="370"/>
      <c r="S14" s="370"/>
      <c r="T14" s="375"/>
      <c r="U14" s="375"/>
      <c r="V14" s="375"/>
      <c r="W14" s="375"/>
      <c r="X14" s="375"/>
      <c r="Y14" s="375"/>
      <c r="Z14" s="375"/>
      <c r="AA14" s="384"/>
      <c r="AB14" s="391"/>
      <c r="AC14" s="370"/>
      <c r="AD14" s="370"/>
      <c r="AE14" s="370"/>
      <c r="AF14" s="393"/>
      <c r="AG14" s="370"/>
      <c r="AH14" s="386"/>
      <c r="AI14" s="389"/>
      <c r="AJ14" s="378"/>
    </row>
    <row r="15" spans="1:36" ht="84" x14ac:dyDescent="0.25">
      <c r="A15" s="1"/>
      <c r="B15" s="373"/>
      <c r="C15" s="375"/>
      <c r="D15" s="376"/>
      <c r="E15" s="376"/>
      <c r="F15" s="375"/>
      <c r="G15" s="376"/>
      <c r="H15" s="375"/>
      <c r="I15" s="375"/>
      <c r="J15" s="230" t="s">
        <v>268</v>
      </c>
      <c r="K15" s="233" t="s">
        <v>269</v>
      </c>
      <c r="L15" s="233" t="s">
        <v>179</v>
      </c>
      <c r="M15" s="230">
        <v>1</v>
      </c>
      <c r="N15" s="380"/>
      <c r="O15" s="373"/>
      <c r="P15" s="371"/>
      <c r="Q15" s="371"/>
      <c r="R15" s="371"/>
      <c r="S15" s="371"/>
      <c r="T15" s="375"/>
      <c r="U15" s="375"/>
      <c r="V15" s="375"/>
      <c r="W15" s="375"/>
      <c r="X15" s="375"/>
      <c r="Y15" s="375"/>
      <c r="Z15" s="375"/>
      <c r="AA15" s="384"/>
      <c r="AB15" s="391"/>
      <c r="AC15" s="370"/>
      <c r="AD15" s="370"/>
      <c r="AE15" s="370"/>
      <c r="AF15" s="393"/>
      <c r="AG15" s="370"/>
      <c r="AH15" s="386"/>
      <c r="AI15" s="389"/>
      <c r="AJ15" s="379"/>
    </row>
    <row r="16" spans="1:36" ht="14.45" customHeight="1" x14ac:dyDescent="0.25">
      <c r="A16" s="1"/>
      <c r="B16" s="374" t="s">
        <v>275</v>
      </c>
      <c r="C16" s="374" t="s">
        <v>276</v>
      </c>
      <c r="D16" s="374" t="s">
        <v>532</v>
      </c>
      <c r="E16" s="374" t="s">
        <v>533</v>
      </c>
      <c r="F16" s="374" t="s">
        <v>538</v>
      </c>
      <c r="G16" s="374" t="s">
        <v>259</v>
      </c>
      <c r="H16" s="374" t="s">
        <v>89</v>
      </c>
      <c r="I16" s="374" t="s">
        <v>535</v>
      </c>
      <c r="J16" s="395" t="s">
        <v>238</v>
      </c>
      <c r="K16" s="396"/>
      <c r="L16" s="396"/>
      <c r="M16" s="397"/>
      <c r="N16" s="380" t="s">
        <v>93</v>
      </c>
      <c r="O16" s="374" t="s">
        <v>94</v>
      </c>
      <c r="P16" s="369"/>
      <c r="Q16" s="369"/>
      <c r="R16" s="369"/>
      <c r="S16" s="369" t="s">
        <v>238</v>
      </c>
      <c r="T16" s="387" t="s">
        <v>238</v>
      </c>
      <c r="U16" s="387" t="s">
        <v>238</v>
      </c>
      <c r="V16" s="387" t="s">
        <v>238</v>
      </c>
      <c r="W16" s="374" t="s">
        <v>238</v>
      </c>
      <c r="X16" s="374" t="s">
        <v>238</v>
      </c>
      <c r="Y16" s="374" t="s">
        <v>238</v>
      </c>
      <c r="Z16" s="374" t="s">
        <v>238</v>
      </c>
      <c r="AA16" s="383" t="s">
        <v>238</v>
      </c>
      <c r="AB16" s="387" t="s">
        <v>238</v>
      </c>
      <c r="AC16" s="369" t="s">
        <v>238</v>
      </c>
      <c r="AD16" s="369" t="s">
        <v>238</v>
      </c>
      <c r="AE16" s="369" t="s">
        <v>238</v>
      </c>
      <c r="AF16" s="369" t="s">
        <v>238</v>
      </c>
      <c r="AG16" s="369" t="s">
        <v>238</v>
      </c>
      <c r="AH16" s="388" t="s">
        <v>238</v>
      </c>
      <c r="AI16" s="388" t="s">
        <v>238</v>
      </c>
      <c r="AJ16" s="394" t="s">
        <v>238</v>
      </c>
    </row>
    <row r="17" spans="1:36" x14ac:dyDescent="0.25">
      <c r="A17" s="1"/>
      <c r="B17" s="375"/>
      <c r="C17" s="375"/>
      <c r="D17" s="375"/>
      <c r="E17" s="375"/>
      <c r="F17" s="375"/>
      <c r="G17" s="375"/>
      <c r="H17" s="375"/>
      <c r="I17" s="375"/>
      <c r="J17" s="398"/>
      <c r="K17" s="391"/>
      <c r="L17" s="391"/>
      <c r="M17" s="399"/>
      <c r="N17" s="380"/>
      <c r="O17" s="375"/>
      <c r="P17" s="370"/>
      <c r="Q17" s="370"/>
      <c r="R17" s="370"/>
      <c r="S17" s="370"/>
      <c r="T17" s="375"/>
      <c r="U17" s="375"/>
      <c r="V17" s="375"/>
      <c r="W17" s="375"/>
      <c r="X17" s="375"/>
      <c r="Y17" s="375"/>
      <c r="Z17" s="375"/>
      <c r="AA17" s="384"/>
      <c r="AB17" s="375"/>
      <c r="AC17" s="370"/>
      <c r="AD17" s="370"/>
      <c r="AE17" s="370"/>
      <c r="AF17" s="370"/>
      <c r="AG17" s="370"/>
      <c r="AH17" s="389"/>
      <c r="AI17" s="389"/>
      <c r="AJ17" s="378"/>
    </row>
    <row r="18" spans="1:36" ht="52.9" customHeight="1" x14ac:dyDescent="0.25">
      <c r="A18" s="1"/>
      <c r="B18" s="375"/>
      <c r="C18" s="375"/>
      <c r="D18" s="376"/>
      <c r="E18" s="376"/>
      <c r="F18" s="375"/>
      <c r="G18" s="376"/>
      <c r="H18" s="375"/>
      <c r="I18" s="375"/>
      <c r="J18" s="400"/>
      <c r="K18" s="401"/>
      <c r="L18" s="401"/>
      <c r="M18" s="402"/>
      <c r="N18" s="380"/>
      <c r="O18" s="375"/>
      <c r="P18" s="371"/>
      <c r="Q18" s="371"/>
      <c r="R18" s="371"/>
      <c r="S18" s="371"/>
      <c r="T18" s="375"/>
      <c r="U18" s="375"/>
      <c r="V18" s="375"/>
      <c r="W18" s="375"/>
      <c r="X18" s="375"/>
      <c r="Y18" s="375"/>
      <c r="Z18" s="375"/>
      <c r="AA18" s="384"/>
      <c r="AB18" s="375"/>
      <c r="AC18" s="370"/>
      <c r="AD18" s="370"/>
      <c r="AE18" s="370"/>
      <c r="AF18" s="370"/>
      <c r="AG18" s="370"/>
      <c r="AH18" s="389"/>
      <c r="AI18" s="389"/>
      <c r="AJ18" s="379"/>
    </row>
    <row r="19" spans="1:36" ht="14.45" customHeight="1" x14ac:dyDescent="0.25">
      <c r="A19" s="1"/>
      <c r="B19" s="374" t="s">
        <v>279</v>
      </c>
      <c r="C19" s="374" t="s">
        <v>280</v>
      </c>
      <c r="D19" s="374" t="s">
        <v>532</v>
      </c>
      <c r="E19" s="374" t="s">
        <v>533</v>
      </c>
      <c r="F19" s="374" t="s">
        <v>280</v>
      </c>
      <c r="G19" s="374" t="s">
        <v>259</v>
      </c>
      <c r="H19" s="374" t="s">
        <v>89</v>
      </c>
      <c r="I19" s="374" t="s">
        <v>535</v>
      </c>
      <c r="J19" s="395" t="s">
        <v>238</v>
      </c>
      <c r="K19" s="396"/>
      <c r="L19" s="396"/>
      <c r="M19" s="397"/>
      <c r="N19" s="374" t="s">
        <v>93</v>
      </c>
      <c r="O19" s="374" t="s">
        <v>113</v>
      </c>
      <c r="P19" s="369"/>
      <c r="Q19" s="369"/>
      <c r="R19" s="369"/>
      <c r="S19" s="369" t="s">
        <v>238</v>
      </c>
      <c r="T19" s="387" t="s">
        <v>238</v>
      </c>
      <c r="U19" s="387" t="s">
        <v>238</v>
      </c>
      <c r="V19" s="387" t="s">
        <v>238</v>
      </c>
      <c r="W19" s="374" t="s">
        <v>238</v>
      </c>
      <c r="X19" s="374" t="s">
        <v>238</v>
      </c>
      <c r="Y19" s="374" t="s">
        <v>238</v>
      </c>
      <c r="Z19" s="374" t="s">
        <v>238</v>
      </c>
      <c r="AA19" s="383" t="s">
        <v>238</v>
      </c>
      <c r="AB19" s="387" t="s">
        <v>238</v>
      </c>
      <c r="AC19" s="369" t="s">
        <v>238</v>
      </c>
      <c r="AD19" s="369" t="s">
        <v>238</v>
      </c>
      <c r="AE19" s="369" t="s">
        <v>238</v>
      </c>
      <c r="AF19" s="369" t="s">
        <v>238</v>
      </c>
      <c r="AG19" s="369" t="s">
        <v>238</v>
      </c>
      <c r="AH19" s="388" t="s">
        <v>238</v>
      </c>
      <c r="AI19" s="388" t="s">
        <v>238</v>
      </c>
      <c r="AJ19" s="394" t="s">
        <v>238</v>
      </c>
    </row>
    <row r="20" spans="1:36" x14ac:dyDescent="0.25">
      <c r="A20" s="1"/>
      <c r="B20" s="375"/>
      <c r="C20" s="375"/>
      <c r="D20" s="375"/>
      <c r="E20" s="375"/>
      <c r="F20" s="375"/>
      <c r="G20" s="375"/>
      <c r="H20" s="375"/>
      <c r="I20" s="375"/>
      <c r="J20" s="398"/>
      <c r="K20" s="391"/>
      <c r="L20" s="391"/>
      <c r="M20" s="399"/>
      <c r="N20" s="375"/>
      <c r="O20" s="375"/>
      <c r="P20" s="370"/>
      <c r="Q20" s="370"/>
      <c r="R20" s="370"/>
      <c r="S20" s="370"/>
      <c r="T20" s="404"/>
      <c r="U20" s="404"/>
      <c r="V20" s="404"/>
      <c r="W20" s="375"/>
      <c r="X20" s="375"/>
      <c r="Y20" s="375"/>
      <c r="Z20" s="375"/>
      <c r="AA20" s="384"/>
      <c r="AB20" s="404"/>
      <c r="AC20" s="370"/>
      <c r="AD20" s="370"/>
      <c r="AE20" s="370"/>
      <c r="AF20" s="370"/>
      <c r="AG20" s="370"/>
      <c r="AH20" s="389"/>
      <c r="AI20" s="389"/>
      <c r="AJ20" s="378"/>
    </row>
    <row r="21" spans="1:36" ht="69" customHeight="1" x14ac:dyDescent="0.25">
      <c r="A21" s="1"/>
      <c r="B21" s="375"/>
      <c r="C21" s="376"/>
      <c r="D21" s="376"/>
      <c r="E21" s="376"/>
      <c r="F21" s="376"/>
      <c r="G21" s="376"/>
      <c r="H21" s="375"/>
      <c r="I21" s="375"/>
      <c r="J21" s="398"/>
      <c r="K21" s="391"/>
      <c r="L21" s="391"/>
      <c r="M21" s="399"/>
      <c r="N21" s="375"/>
      <c r="O21" s="375"/>
      <c r="P21" s="370"/>
      <c r="Q21" s="370"/>
      <c r="R21" s="370"/>
      <c r="S21" s="370"/>
      <c r="T21" s="404"/>
      <c r="U21" s="404"/>
      <c r="V21" s="404"/>
      <c r="W21" s="375"/>
      <c r="X21" s="375"/>
      <c r="Y21" s="375"/>
      <c r="Z21" s="375"/>
      <c r="AA21" s="384"/>
      <c r="AB21" s="404"/>
      <c r="AC21" s="370"/>
      <c r="AD21" s="370"/>
      <c r="AE21" s="370"/>
      <c r="AF21" s="370"/>
      <c r="AG21" s="370"/>
      <c r="AH21" s="389"/>
      <c r="AI21" s="389"/>
      <c r="AJ21" s="378"/>
    </row>
    <row r="22" spans="1:36" ht="14.45" customHeight="1" x14ac:dyDescent="0.25">
      <c r="A22" s="1"/>
      <c r="B22" s="375"/>
      <c r="C22" s="374" t="s">
        <v>281</v>
      </c>
      <c r="D22" s="374" t="s">
        <v>532</v>
      </c>
      <c r="E22" s="374" t="s">
        <v>533</v>
      </c>
      <c r="F22" s="374" t="s">
        <v>281</v>
      </c>
      <c r="G22" s="374" t="s">
        <v>259</v>
      </c>
      <c r="H22" s="375"/>
      <c r="I22" s="375"/>
      <c r="J22" s="398"/>
      <c r="K22" s="391"/>
      <c r="L22" s="391"/>
      <c r="M22" s="399"/>
      <c r="N22" s="375"/>
      <c r="O22" s="375"/>
      <c r="P22" s="370"/>
      <c r="Q22" s="370"/>
      <c r="R22" s="370"/>
      <c r="S22" s="370"/>
      <c r="T22" s="404"/>
      <c r="U22" s="404"/>
      <c r="V22" s="404"/>
      <c r="W22" s="375"/>
      <c r="X22" s="375"/>
      <c r="Y22" s="375"/>
      <c r="Z22" s="375"/>
      <c r="AA22" s="384"/>
      <c r="AB22" s="404"/>
      <c r="AC22" s="370"/>
      <c r="AD22" s="370"/>
      <c r="AE22" s="370"/>
      <c r="AF22" s="370"/>
      <c r="AG22" s="370"/>
      <c r="AH22" s="389"/>
      <c r="AI22" s="389"/>
      <c r="AJ22" s="378"/>
    </row>
    <row r="23" spans="1:36" x14ac:dyDescent="0.25">
      <c r="A23" s="1"/>
      <c r="B23" s="375"/>
      <c r="C23" s="375"/>
      <c r="D23" s="375"/>
      <c r="E23" s="375"/>
      <c r="F23" s="375"/>
      <c r="G23" s="375"/>
      <c r="H23" s="375"/>
      <c r="I23" s="375"/>
      <c r="J23" s="398"/>
      <c r="K23" s="391"/>
      <c r="L23" s="391"/>
      <c r="M23" s="399"/>
      <c r="N23" s="375"/>
      <c r="O23" s="375"/>
      <c r="P23" s="370"/>
      <c r="Q23" s="370"/>
      <c r="R23" s="370"/>
      <c r="S23" s="370"/>
      <c r="T23" s="404"/>
      <c r="U23" s="404"/>
      <c r="V23" s="404"/>
      <c r="W23" s="375"/>
      <c r="X23" s="375"/>
      <c r="Y23" s="375"/>
      <c r="Z23" s="375"/>
      <c r="AA23" s="384"/>
      <c r="AB23" s="404"/>
      <c r="AC23" s="370"/>
      <c r="AD23" s="370"/>
      <c r="AE23" s="370"/>
      <c r="AF23" s="370"/>
      <c r="AG23" s="370"/>
      <c r="AH23" s="389"/>
      <c r="AI23" s="389"/>
      <c r="AJ23" s="378"/>
    </row>
    <row r="24" spans="1:36" ht="64.900000000000006" customHeight="1" x14ac:dyDescent="0.25">
      <c r="A24" s="1"/>
      <c r="B24" s="376"/>
      <c r="C24" s="376"/>
      <c r="D24" s="376"/>
      <c r="E24" s="376"/>
      <c r="F24" s="376"/>
      <c r="G24" s="376"/>
      <c r="H24" s="376"/>
      <c r="I24" s="376"/>
      <c r="J24" s="400"/>
      <c r="K24" s="401"/>
      <c r="L24" s="401"/>
      <c r="M24" s="402"/>
      <c r="N24" s="376"/>
      <c r="O24" s="376"/>
      <c r="P24" s="371"/>
      <c r="Q24" s="371"/>
      <c r="R24" s="371"/>
      <c r="S24" s="371"/>
      <c r="T24" s="405"/>
      <c r="U24" s="405"/>
      <c r="V24" s="405"/>
      <c r="W24" s="376"/>
      <c r="X24" s="376"/>
      <c r="Y24" s="376"/>
      <c r="Z24" s="376"/>
      <c r="AA24" s="403"/>
      <c r="AB24" s="405"/>
      <c r="AC24" s="371"/>
      <c r="AD24" s="371"/>
      <c r="AE24" s="371"/>
      <c r="AF24" s="371"/>
      <c r="AG24" s="371"/>
      <c r="AH24" s="406"/>
      <c r="AI24" s="406"/>
      <c r="AJ24" s="379"/>
    </row>
    <row r="25" spans="1:36" ht="14.45" customHeight="1" x14ac:dyDescent="0.25">
      <c r="A25" s="1"/>
      <c r="B25" s="374" t="s">
        <v>282</v>
      </c>
      <c r="C25" s="374" t="s">
        <v>283</v>
      </c>
      <c r="D25" s="374" t="s">
        <v>532</v>
      </c>
      <c r="E25" s="374" t="s">
        <v>533</v>
      </c>
      <c r="F25" s="374" t="s">
        <v>283</v>
      </c>
      <c r="G25" s="374" t="s">
        <v>259</v>
      </c>
      <c r="H25" s="374" t="s">
        <v>89</v>
      </c>
      <c r="I25" s="374" t="s">
        <v>535</v>
      </c>
      <c r="J25" s="395" t="s">
        <v>238</v>
      </c>
      <c r="K25" s="396"/>
      <c r="L25" s="396"/>
      <c r="M25" s="397"/>
      <c r="N25" s="374" t="s">
        <v>93</v>
      </c>
      <c r="O25" s="374" t="s">
        <v>128</v>
      </c>
      <c r="P25" s="369"/>
      <c r="Q25" s="369"/>
      <c r="R25" s="369"/>
      <c r="S25" s="369" t="s">
        <v>238</v>
      </c>
      <c r="T25" s="387" t="s">
        <v>238</v>
      </c>
      <c r="U25" s="387" t="s">
        <v>238</v>
      </c>
      <c r="V25" s="387" t="s">
        <v>238</v>
      </c>
      <c r="W25" s="374" t="s">
        <v>238</v>
      </c>
      <c r="X25" s="374" t="s">
        <v>238</v>
      </c>
      <c r="Y25" s="374" t="s">
        <v>238</v>
      </c>
      <c r="Z25" s="374" t="s">
        <v>238</v>
      </c>
      <c r="AA25" s="383" t="s">
        <v>238</v>
      </c>
      <c r="AB25" s="387" t="s">
        <v>238</v>
      </c>
      <c r="AC25" s="369" t="s">
        <v>238</v>
      </c>
      <c r="AD25" s="369" t="s">
        <v>238</v>
      </c>
      <c r="AE25" s="369" t="s">
        <v>238</v>
      </c>
      <c r="AF25" s="369" t="s">
        <v>238</v>
      </c>
      <c r="AG25" s="369" t="s">
        <v>238</v>
      </c>
      <c r="AH25" s="388" t="s">
        <v>238</v>
      </c>
      <c r="AI25" s="388" t="s">
        <v>238</v>
      </c>
      <c r="AJ25" s="394" t="s">
        <v>238</v>
      </c>
    </row>
    <row r="26" spans="1:36" x14ac:dyDescent="0.25">
      <c r="A26" s="1"/>
      <c r="B26" s="375"/>
      <c r="C26" s="375"/>
      <c r="D26" s="375"/>
      <c r="E26" s="375"/>
      <c r="F26" s="375"/>
      <c r="G26" s="375"/>
      <c r="H26" s="375"/>
      <c r="I26" s="375"/>
      <c r="J26" s="398"/>
      <c r="K26" s="391"/>
      <c r="L26" s="391"/>
      <c r="M26" s="399"/>
      <c r="N26" s="375"/>
      <c r="O26" s="375"/>
      <c r="P26" s="370"/>
      <c r="Q26" s="370"/>
      <c r="R26" s="370"/>
      <c r="S26" s="370"/>
      <c r="T26" s="375"/>
      <c r="U26" s="375"/>
      <c r="V26" s="375"/>
      <c r="W26" s="375"/>
      <c r="X26" s="375"/>
      <c r="Y26" s="375"/>
      <c r="Z26" s="375"/>
      <c r="AA26" s="384"/>
      <c r="AB26" s="375"/>
      <c r="AC26" s="370"/>
      <c r="AD26" s="370"/>
      <c r="AE26" s="370"/>
      <c r="AF26" s="370"/>
      <c r="AG26" s="370"/>
      <c r="AH26" s="389"/>
      <c r="AI26" s="389"/>
      <c r="AJ26" s="378"/>
    </row>
    <row r="27" spans="1:36" ht="36" customHeight="1" x14ac:dyDescent="0.25">
      <c r="A27" s="1"/>
      <c r="B27" s="376"/>
      <c r="C27" s="376"/>
      <c r="D27" s="376"/>
      <c r="E27" s="376"/>
      <c r="F27" s="376"/>
      <c r="G27" s="376"/>
      <c r="H27" s="376"/>
      <c r="I27" s="376"/>
      <c r="J27" s="400"/>
      <c r="K27" s="401"/>
      <c r="L27" s="401"/>
      <c r="M27" s="402"/>
      <c r="N27" s="376"/>
      <c r="O27" s="376"/>
      <c r="P27" s="371"/>
      <c r="Q27" s="371"/>
      <c r="R27" s="371"/>
      <c r="S27" s="371"/>
      <c r="T27" s="376"/>
      <c r="U27" s="376"/>
      <c r="V27" s="376"/>
      <c r="W27" s="376"/>
      <c r="X27" s="376"/>
      <c r="Y27" s="376"/>
      <c r="Z27" s="376"/>
      <c r="AA27" s="403"/>
      <c r="AB27" s="376"/>
      <c r="AC27" s="371"/>
      <c r="AD27" s="371"/>
      <c r="AE27" s="371"/>
      <c r="AF27" s="371"/>
      <c r="AG27" s="371"/>
      <c r="AH27" s="406"/>
      <c r="AI27" s="406"/>
      <c r="AJ27" s="379"/>
    </row>
    <row r="28" spans="1:36" ht="70.150000000000006" customHeight="1" x14ac:dyDescent="0.25">
      <c r="A28" s="1"/>
      <c r="B28" s="372" t="s">
        <v>286</v>
      </c>
      <c r="C28" s="374" t="s">
        <v>287</v>
      </c>
      <c r="D28" s="374" t="s">
        <v>532</v>
      </c>
      <c r="E28" s="374" t="s">
        <v>533</v>
      </c>
      <c r="F28" s="374" t="s">
        <v>287</v>
      </c>
      <c r="G28" s="374" t="s">
        <v>259</v>
      </c>
      <c r="H28" s="374" t="s">
        <v>89</v>
      </c>
      <c r="I28" s="374" t="s">
        <v>535</v>
      </c>
      <c r="J28" s="231" t="s">
        <v>260</v>
      </c>
      <c r="K28" s="230" t="s">
        <v>261</v>
      </c>
      <c r="L28" s="230" t="s">
        <v>262</v>
      </c>
      <c r="M28" s="232">
        <v>295069.87</v>
      </c>
      <c r="N28" s="374" t="s">
        <v>93</v>
      </c>
      <c r="O28" s="374" t="s">
        <v>126</v>
      </c>
      <c r="P28" s="369" t="s">
        <v>236</v>
      </c>
      <c r="Q28" s="369" t="s">
        <v>96</v>
      </c>
      <c r="R28" s="408" t="s">
        <v>97</v>
      </c>
      <c r="S28" s="369" t="s">
        <v>237</v>
      </c>
      <c r="T28" s="387">
        <v>272616.05</v>
      </c>
      <c r="U28" s="387">
        <v>272616.05</v>
      </c>
      <c r="V28" s="387">
        <v>272616.05</v>
      </c>
      <c r="W28" s="374" t="s">
        <v>238</v>
      </c>
      <c r="X28" s="374" t="s">
        <v>238</v>
      </c>
      <c r="Y28" s="374" t="s">
        <v>238</v>
      </c>
      <c r="Z28" s="374" t="s">
        <v>238</v>
      </c>
      <c r="AA28" s="383" t="s">
        <v>238</v>
      </c>
      <c r="AB28" s="387">
        <v>48108.72</v>
      </c>
      <c r="AC28" s="369" t="s">
        <v>239</v>
      </c>
      <c r="AD28" s="369" t="s">
        <v>238</v>
      </c>
      <c r="AE28" s="369" t="s">
        <v>238</v>
      </c>
      <c r="AF28" s="369">
        <v>272616.05</v>
      </c>
      <c r="AG28" s="369" t="s">
        <v>238</v>
      </c>
      <c r="AH28" s="388" t="s">
        <v>273</v>
      </c>
      <c r="AI28" s="388" t="s">
        <v>274</v>
      </c>
      <c r="AJ28" s="377">
        <v>45716</v>
      </c>
    </row>
    <row r="29" spans="1:36" ht="48" x14ac:dyDescent="0.25">
      <c r="A29" s="1"/>
      <c r="B29" s="373"/>
      <c r="C29" s="375"/>
      <c r="D29" s="375"/>
      <c r="E29" s="375"/>
      <c r="F29" s="375"/>
      <c r="G29" s="375"/>
      <c r="H29" s="375"/>
      <c r="I29" s="375"/>
      <c r="J29" s="234" t="s">
        <v>265</v>
      </c>
      <c r="K29" s="231" t="s">
        <v>266</v>
      </c>
      <c r="L29" s="231" t="s">
        <v>267</v>
      </c>
      <c r="M29" s="235">
        <v>505.6</v>
      </c>
      <c r="N29" s="375"/>
      <c r="O29" s="375"/>
      <c r="P29" s="370"/>
      <c r="Q29" s="370"/>
      <c r="R29" s="409"/>
      <c r="S29" s="370"/>
      <c r="T29" s="375"/>
      <c r="U29" s="375"/>
      <c r="V29" s="375"/>
      <c r="W29" s="375"/>
      <c r="X29" s="375"/>
      <c r="Y29" s="375"/>
      <c r="Z29" s="375"/>
      <c r="AA29" s="384"/>
      <c r="AB29" s="375"/>
      <c r="AC29" s="370"/>
      <c r="AD29" s="370"/>
      <c r="AE29" s="370"/>
      <c r="AF29" s="370"/>
      <c r="AG29" s="370"/>
      <c r="AH29" s="389"/>
      <c r="AI29" s="389"/>
      <c r="AJ29" s="378"/>
    </row>
    <row r="30" spans="1:36" ht="103.9" customHeight="1" x14ac:dyDescent="0.25">
      <c r="A30" s="1"/>
      <c r="B30" s="407"/>
      <c r="C30" s="376"/>
      <c r="D30" s="376"/>
      <c r="E30" s="376"/>
      <c r="F30" s="376"/>
      <c r="G30" s="376"/>
      <c r="H30" s="376"/>
      <c r="I30" s="376"/>
      <c r="J30" s="230" t="s">
        <v>268</v>
      </c>
      <c r="K30" s="233" t="s">
        <v>269</v>
      </c>
      <c r="L30" s="233" t="s">
        <v>179</v>
      </c>
      <c r="M30" s="231">
        <v>1</v>
      </c>
      <c r="N30" s="376"/>
      <c r="O30" s="376"/>
      <c r="P30" s="371"/>
      <c r="Q30" s="371"/>
      <c r="R30" s="410"/>
      <c r="S30" s="371"/>
      <c r="T30" s="376"/>
      <c r="U30" s="376"/>
      <c r="V30" s="376"/>
      <c r="W30" s="376"/>
      <c r="X30" s="376"/>
      <c r="Y30" s="376"/>
      <c r="Z30" s="376"/>
      <c r="AA30" s="403"/>
      <c r="AB30" s="376"/>
      <c r="AC30" s="371"/>
      <c r="AD30" s="371"/>
      <c r="AE30" s="371"/>
      <c r="AF30" s="371"/>
      <c r="AG30" s="371"/>
      <c r="AH30" s="406"/>
      <c r="AI30" s="406"/>
      <c r="AJ30" s="379"/>
    </row>
    <row r="31" spans="1:36" ht="80.45" customHeight="1" x14ac:dyDescent="0.25">
      <c r="A31" s="1"/>
      <c r="B31" s="372" t="s">
        <v>288</v>
      </c>
      <c r="C31" s="374" t="s">
        <v>289</v>
      </c>
      <c r="D31" s="374" t="s">
        <v>532</v>
      </c>
      <c r="E31" s="374" t="s">
        <v>533</v>
      </c>
      <c r="F31" s="374" t="s">
        <v>289</v>
      </c>
      <c r="G31" s="374" t="s">
        <v>259</v>
      </c>
      <c r="H31" s="374" t="s">
        <v>89</v>
      </c>
      <c r="I31" s="374" t="s">
        <v>535</v>
      </c>
      <c r="J31" s="231" t="s">
        <v>260</v>
      </c>
      <c r="K31" s="230" t="s">
        <v>261</v>
      </c>
      <c r="L31" s="230" t="s">
        <v>262</v>
      </c>
      <c r="M31" s="232">
        <v>1649024.29</v>
      </c>
      <c r="N31" s="374" t="s">
        <v>290</v>
      </c>
      <c r="O31" s="374" t="s">
        <v>537</v>
      </c>
      <c r="P31" s="369" t="s">
        <v>236</v>
      </c>
      <c r="Q31" s="369" t="s">
        <v>96</v>
      </c>
      <c r="R31" s="370" t="s">
        <v>97</v>
      </c>
      <c r="S31" s="369" t="s">
        <v>237</v>
      </c>
      <c r="T31" s="387">
        <v>1504037.59</v>
      </c>
      <c r="U31" s="387">
        <v>1504037.59</v>
      </c>
      <c r="V31" s="387">
        <v>1504037.59</v>
      </c>
      <c r="W31" s="374" t="s">
        <v>238</v>
      </c>
      <c r="X31" s="374" t="s">
        <v>238</v>
      </c>
      <c r="Y31" s="374" t="s">
        <v>238</v>
      </c>
      <c r="Z31" s="374" t="s">
        <v>238</v>
      </c>
      <c r="AA31" s="383" t="s">
        <v>238</v>
      </c>
      <c r="AB31" s="387">
        <v>265418.40000000002</v>
      </c>
      <c r="AC31" s="369" t="s">
        <v>239</v>
      </c>
      <c r="AD31" s="369" t="s">
        <v>238</v>
      </c>
      <c r="AE31" s="369" t="s">
        <v>238</v>
      </c>
      <c r="AF31" s="369">
        <v>1504037.59</v>
      </c>
      <c r="AG31" s="369" t="s">
        <v>238</v>
      </c>
      <c r="AH31" s="388" t="s">
        <v>273</v>
      </c>
      <c r="AI31" s="388" t="s">
        <v>274</v>
      </c>
      <c r="AJ31" s="377">
        <v>45716</v>
      </c>
    </row>
    <row r="32" spans="1:36" ht="60.6" customHeight="1" x14ac:dyDescent="0.25">
      <c r="A32" s="1"/>
      <c r="B32" s="373"/>
      <c r="C32" s="375"/>
      <c r="D32" s="375"/>
      <c r="E32" s="375"/>
      <c r="F32" s="375"/>
      <c r="G32" s="375"/>
      <c r="H32" s="375"/>
      <c r="I32" s="375"/>
      <c r="J32" s="234" t="s">
        <v>265</v>
      </c>
      <c r="K32" s="231" t="s">
        <v>266</v>
      </c>
      <c r="L32" s="231" t="s">
        <v>267</v>
      </c>
      <c r="M32" s="235">
        <v>451.01</v>
      </c>
      <c r="N32" s="375"/>
      <c r="O32" s="375"/>
      <c r="P32" s="370"/>
      <c r="Q32" s="370"/>
      <c r="R32" s="370"/>
      <c r="S32" s="370"/>
      <c r="T32" s="375"/>
      <c r="U32" s="375"/>
      <c r="V32" s="375"/>
      <c r="W32" s="375"/>
      <c r="X32" s="375"/>
      <c r="Y32" s="375"/>
      <c r="Z32" s="375"/>
      <c r="AA32" s="384"/>
      <c r="AB32" s="375"/>
      <c r="AC32" s="370"/>
      <c r="AD32" s="370"/>
      <c r="AE32" s="370"/>
      <c r="AF32" s="370"/>
      <c r="AG32" s="370"/>
      <c r="AH32" s="389"/>
      <c r="AI32" s="389"/>
      <c r="AJ32" s="378"/>
    </row>
    <row r="33" spans="1:36" ht="84" x14ac:dyDescent="0.25">
      <c r="A33" s="1"/>
      <c r="B33" s="407"/>
      <c r="C33" s="376"/>
      <c r="D33" s="376"/>
      <c r="E33" s="376"/>
      <c r="F33" s="376"/>
      <c r="G33" s="376"/>
      <c r="H33" s="376"/>
      <c r="I33" s="376"/>
      <c r="J33" s="230" t="s">
        <v>268</v>
      </c>
      <c r="K33" s="233" t="s">
        <v>269</v>
      </c>
      <c r="L33" s="233" t="s">
        <v>179</v>
      </c>
      <c r="M33" s="231">
        <v>1</v>
      </c>
      <c r="N33" s="376"/>
      <c r="O33" s="376"/>
      <c r="P33" s="371"/>
      <c r="Q33" s="371"/>
      <c r="R33" s="371"/>
      <c r="S33" s="371"/>
      <c r="T33" s="376"/>
      <c r="U33" s="376"/>
      <c r="V33" s="376"/>
      <c r="W33" s="376"/>
      <c r="X33" s="376"/>
      <c r="Y33" s="376"/>
      <c r="Z33" s="376"/>
      <c r="AA33" s="403"/>
      <c r="AB33" s="376"/>
      <c r="AC33" s="371"/>
      <c r="AD33" s="371"/>
      <c r="AE33" s="371"/>
      <c r="AF33" s="371"/>
      <c r="AG33" s="371"/>
      <c r="AH33" s="406"/>
      <c r="AI33" s="406"/>
      <c r="AJ33" s="379"/>
    </row>
    <row r="34" spans="1:36" ht="78" customHeight="1" x14ac:dyDescent="0.25">
      <c r="A34" s="1"/>
      <c r="B34" s="372" t="s">
        <v>291</v>
      </c>
      <c r="C34" s="374" t="s">
        <v>292</v>
      </c>
      <c r="D34" s="374" t="s">
        <v>532</v>
      </c>
      <c r="E34" s="374" t="s">
        <v>533</v>
      </c>
      <c r="F34" s="374" t="s">
        <v>292</v>
      </c>
      <c r="G34" s="374" t="s">
        <v>259</v>
      </c>
      <c r="H34" s="374" t="s">
        <v>89</v>
      </c>
      <c r="I34" s="374" t="s">
        <v>535</v>
      </c>
      <c r="J34" s="231" t="s">
        <v>260</v>
      </c>
      <c r="K34" s="230" t="s">
        <v>261</v>
      </c>
      <c r="L34" s="230" t="s">
        <v>262</v>
      </c>
      <c r="M34" s="232">
        <v>749000</v>
      </c>
      <c r="N34" s="374" t="s">
        <v>290</v>
      </c>
      <c r="O34" s="374" t="s">
        <v>537</v>
      </c>
      <c r="P34" s="369" t="s">
        <v>236</v>
      </c>
      <c r="Q34" s="369" t="s">
        <v>96</v>
      </c>
      <c r="R34" s="408" t="s">
        <v>97</v>
      </c>
      <c r="S34" s="369" t="s">
        <v>237</v>
      </c>
      <c r="T34" s="387">
        <v>686672.5</v>
      </c>
      <c r="U34" s="387">
        <v>686672.5</v>
      </c>
      <c r="V34" s="387">
        <v>686672.5</v>
      </c>
      <c r="W34" s="374" t="s">
        <v>238</v>
      </c>
      <c r="X34" s="374" t="s">
        <v>238</v>
      </c>
      <c r="Y34" s="374" t="s">
        <v>238</v>
      </c>
      <c r="Z34" s="374" t="s">
        <v>238</v>
      </c>
      <c r="AA34" s="383" t="s">
        <v>238</v>
      </c>
      <c r="AB34" s="387">
        <v>121177.5</v>
      </c>
      <c r="AC34" s="369" t="s">
        <v>239</v>
      </c>
      <c r="AD34" s="369" t="s">
        <v>238</v>
      </c>
      <c r="AE34" s="369" t="s">
        <v>238</v>
      </c>
      <c r="AF34" s="381">
        <v>686672.5</v>
      </c>
      <c r="AG34" s="369" t="s">
        <v>238</v>
      </c>
      <c r="AH34" s="388" t="s">
        <v>273</v>
      </c>
      <c r="AI34" s="388" t="s">
        <v>274</v>
      </c>
      <c r="AJ34" s="377">
        <v>45716</v>
      </c>
    </row>
    <row r="35" spans="1:36" ht="61.9" customHeight="1" x14ac:dyDescent="0.25">
      <c r="A35" s="1"/>
      <c r="B35" s="373"/>
      <c r="C35" s="375"/>
      <c r="D35" s="375"/>
      <c r="E35" s="375"/>
      <c r="F35" s="375"/>
      <c r="G35" s="375"/>
      <c r="H35" s="375"/>
      <c r="I35" s="375"/>
      <c r="J35" s="234" t="s">
        <v>265</v>
      </c>
      <c r="K35" s="231" t="s">
        <v>266</v>
      </c>
      <c r="L35" s="231" t="s">
        <v>267</v>
      </c>
      <c r="M35" s="237">
        <v>380</v>
      </c>
      <c r="N35" s="375"/>
      <c r="O35" s="375"/>
      <c r="P35" s="370"/>
      <c r="Q35" s="370"/>
      <c r="R35" s="409"/>
      <c r="S35" s="370"/>
      <c r="T35" s="375"/>
      <c r="U35" s="375"/>
      <c r="V35" s="375"/>
      <c r="W35" s="375"/>
      <c r="X35" s="375"/>
      <c r="Y35" s="375"/>
      <c r="Z35" s="375"/>
      <c r="AA35" s="384"/>
      <c r="AB35" s="375"/>
      <c r="AC35" s="370"/>
      <c r="AD35" s="370"/>
      <c r="AE35" s="370"/>
      <c r="AF35" s="382"/>
      <c r="AG35" s="370"/>
      <c r="AH35" s="389"/>
      <c r="AI35" s="389"/>
      <c r="AJ35" s="378"/>
    </row>
    <row r="36" spans="1:36" ht="110.45" customHeight="1" x14ac:dyDescent="0.25">
      <c r="A36" s="1"/>
      <c r="B36" s="407"/>
      <c r="C36" s="376"/>
      <c r="D36" s="376"/>
      <c r="E36" s="376"/>
      <c r="F36" s="376"/>
      <c r="G36" s="376"/>
      <c r="H36" s="376"/>
      <c r="I36" s="376"/>
      <c r="J36" s="231" t="s">
        <v>268</v>
      </c>
      <c r="K36" s="236" t="s">
        <v>269</v>
      </c>
      <c r="L36" s="236" t="s">
        <v>179</v>
      </c>
      <c r="M36" s="231">
        <v>1</v>
      </c>
      <c r="N36" s="376"/>
      <c r="O36" s="376"/>
      <c r="P36" s="371"/>
      <c r="Q36" s="371"/>
      <c r="R36" s="410"/>
      <c r="S36" s="371"/>
      <c r="T36" s="376"/>
      <c r="U36" s="376"/>
      <c r="V36" s="376"/>
      <c r="W36" s="376"/>
      <c r="X36" s="376"/>
      <c r="Y36" s="376"/>
      <c r="Z36" s="376"/>
      <c r="AA36" s="403"/>
      <c r="AB36" s="376"/>
      <c r="AC36" s="371"/>
      <c r="AD36" s="371"/>
      <c r="AE36" s="371"/>
      <c r="AF36" s="413"/>
      <c r="AG36" s="371"/>
      <c r="AH36" s="406"/>
      <c r="AI36" s="406"/>
      <c r="AJ36" s="379"/>
    </row>
    <row r="37" spans="1:36" ht="82.9" customHeight="1" x14ac:dyDescent="0.25">
      <c r="A37" s="1"/>
      <c r="B37" s="411" t="s">
        <v>293</v>
      </c>
      <c r="C37" s="412" t="s">
        <v>294</v>
      </c>
      <c r="D37" s="412" t="s">
        <v>295</v>
      </c>
      <c r="E37" s="412" t="s">
        <v>296</v>
      </c>
      <c r="F37" s="412" t="s">
        <v>294</v>
      </c>
      <c r="G37" s="412" t="s">
        <v>297</v>
      </c>
      <c r="H37" s="412" t="s">
        <v>89</v>
      </c>
      <c r="I37" s="412" t="s">
        <v>89</v>
      </c>
      <c r="J37" s="179" t="s">
        <v>298</v>
      </c>
      <c r="K37" s="179" t="s">
        <v>299</v>
      </c>
      <c r="L37" s="179" t="s">
        <v>145</v>
      </c>
      <c r="M37" s="181">
        <v>7217</v>
      </c>
      <c r="N37" s="359" t="s">
        <v>290</v>
      </c>
      <c r="O37" s="359" t="s">
        <v>300</v>
      </c>
      <c r="P37" s="357" t="s">
        <v>236</v>
      </c>
      <c r="Q37" s="357" t="s">
        <v>96</v>
      </c>
      <c r="R37" s="357" t="s">
        <v>97</v>
      </c>
      <c r="S37" s="357" t="s">
        <v>237</v>
      </c>
      <c r="T37" s="427">
        <v>662062.5</v>
      </c>
      <c r="U37" s="427">
        <v>662062.5</v>
      </c>
      <c r="V37" s="427">
        <v>662062.5</v>
      </c>
      <c r="W37" s="359" t="s">
        <v>238</v>
      </c>
      <c r="X37" s="359" t="s">
        <v>238</v>
      </c>
      <c r="Y37" s="359" t="s">
        <v>238</v>
      </c>
      <c r="Z37" s="359" t="s">
        <v>238</v>
      </c>
      <c r="AA37" s="367" t="s">
        <v>238</v>
      </c>
      <c r="AB37" s="427">
        <v>662062.5</v>
      </c>
      <c r="AC37" s="357" t="s">
        <v>239</v>
      </c>
      <c r="AD37" s="357" t="s">
        <v>238</v>
      </c>
      <c r="AE37" s="357" t="s">
        <v>238</v>
      </c>
      <c r="AF37" s="426">
        <v>662062.5</v>
      </c>
      <c r="AG37" s="357" t="s">
        <v>238</v>
      </c>
      <c r="AH37" s="365" t="s">
        <v>278</v>
      </c>
      <c r="AI37" s="365" t="s">
        <v>301</v>
      </c>
      <c r="AJ37" s="361">
        <v>45688</v>
      </c>
    </row>
    <row r="38" spans="1:36" ht="84" customHeight="1" x14ac:dyDescent="0.25">
      <c r="A38" s="1"/>
      <c r="B38" s="411"/>
      <c r="C38" s="412"/>
      <c r="D38" s="412"/>
      <c r="E38" s="412"/>
      <c r="F38" s="412"/>
      <c r="G38" s="412"/>
      <c r="H38" s="412"/>
      <c r="I38" s="412"/>
      <c r="J38" s="179" t="s">
        <v>302</v>
      </c>
      <c r="K38" s="179" t="s">
        <v>303</v>
      </c>
      <c r="L38" s="179" t="s">
        <v>304</v>
      </c>
      <c r="M38" s="181">
        <v>6000</v>
      </c>
      <c r="N38" s="360"/>
      <c r="O38" s="360"/>
      <c r="P38" s="358"/>
      <c r="Q38" s="358"/>
      <c r="R38" s="358"/>
      <c r="S38" s="358"/>
      <c r="T38" s="360"/>
      <c r="U38" s="360"/>
      <c r="V38" s="360"/>
      <c r="W38" s="360"/>
      <c r="X38" s="360"/>
      <c r="Y38" s="360"/>
      <c r="Z38" s="360"/>
      <c r="AA38" s="368"/>
      <c r="AB38" s="360"/>
      <c r="AC38" s="358"/>
      <c r="AD38" s="358"/>
      <c r="AE38" s="358"/>
      <c r="AF38" s="358"/>
      <c r="AG38" s="358"/>
      <c r="AH38" s="366"/>
      <c r="AI38" s="366"/>
      <c r="AJ38" s="362"/>
    </row>
    <row r="39" spans="1:36" ht="103.15" customHeight="1" x14ac:dyDescent="0.25">
      <c r="A39" s="1"/>
      <c r="B39" s="414" t="s">
        <v>305</v>
      </c>
      <c r="C39" s="412" t="s">
        <v>306</v>
      </c>
      <c r="D39" s="412" t="s">
        <v>295</v>
      </c>
      <c r="E39" s="412" t="s">
        <v>296</v>
      </c>
      <c r="F39" s="412" t="s">
        <v>306</v>
      </c>
      <c r="G39" s="412" t="s">
        <v>297</v>
      </c>
      <c r="H39" s="412" t="s">
        <v>89</v>
      </c>
      <c r="I39" s="412" t="s">
        <v>89</v>
      </c>
      <c r="J39" s="417" t="s">
        <v>238</v>
      </c>
      <c r="K39" s="418"/>
      <c r="L39" s="418"/>
      <c r="M39" s="419"/>
      <c r="N39" s="359" t="s">
        <v>238</v>
      </c>
      <c r="O39" s="359" t="s">
        <v>238</v>
      </c>
      <c r="P39" s="357" t="s">
        <v>238</v>
      </c>
      <c r="Q39" s="357" t="s">
        <v>238</v>
      </c>
      <c r="R39" s="357" t="s">
        <v>238</v>
      </c>
      <c r="S39" s="357" t="s">
        <v>238</v>
      </c>
      <c r="T39" s="438" t="s">
        <v>238</v>
      </c>
      <c r="U39" s="427" t="s">
        <v>238</v>
      </c>
      <c r="V39" s="427" t="s">
        <v>238</v>
      </c>
      <c r="W39" s="359" t="s">
        <v>238</v>
      </c>
      <c r="X39" s="359" t="s">
        <v>238</v>
      </c>
      <c r="Y39" s="359" t="s">
        <v>238</v>
      </c>
      <c r="Z39" s="359" t="s">
        <v>238</v>
      </c>
      <c r="AA39" s="435" t="s">
        <v>238</v>
      </c>
      <c r="AB39" s="427" t="s">
        <v>238</v>
      </c>
      <c r="AC39" s="357" t="s">
        <v>238</v>
      </c>
      <c r="AD39" s="357" t="s">
        <v>238</v>
      </c>
      <c r="AE39" s="357" t="s">
        <v>238</v>
      </c>
      <c r="AF39" s="426" t="s">
        <v>238</v>
      </c>
      <c r="AG39" s="357" t="s">
        <v>238</v>
      </c>
      <c r="AH39" s="429" t="s">
        <v>208</v>
      </c>
      <c r="AI39" s="429" t="s">
        <v>284</v>
      </c>
      <c r="AJ39" s="361">
        <v>45426</v>
      </c>
    </row>
    <row r="40" spans="1:36" ht="4.1500000000000004" hidden="1" customHeight="1" x14ac:dyDescent="0.25">
      <c r="A40" s="1"/>
      <c r="B40" s="415"/>
      <c r="C40" s="412"/>
      <c r="D40" s="412"/>
      <c r="E40" s="412"/>
      <c r="F40" s="412"/>
      <c r="G40" s="412"/>
      <c r="H40" s="412"/>
      <c r="I40" s="412"/>
      <c r="J40" s="420"/>
      <c r="K40" s="421"/>
      <c r="L40" s="421"/>
      <c r="M40" s="422"/>
      <c r="N40" s="434"/>
      <c r="O40" s="434"/>
      <c r="P40" s="428"/>
      <c r="Q40" s="428"/>
      <c r="R40" s="428"/>
      <c r="S40" s="428"/>
      <c r="T40" s="439"/>
      <c r="U40" s="434"/>
      <c r="V40" s="434"/>
      <c r="W40" s="434"/>
      <c r="X40" s="434"/>
      <c r="Y40" s="434"/>
      <c r="Z40" s="434"/>
      <c r="AA40" s="436"/>
      <c r="AB40" s="434"/>
      <c r="AC40" s="428"/>
      <c r="AD40" s="428"/>
      <c r="AE40" s="428"/>
      <c r="AF40" s="428"/>
      <c r="AG40" s="428"/>
      <c r="AH40" s="430"/>
      <c r="AI40" s="430"/>
      <c r="AJ40" s="432"/>
    </row>
    <row r="41" spans="1:36" ht="22.15" hidden="1" customHeight="1" x14ac:dyDescent="0.25">
      <c r="A41" s="1"/>
      <c r="B41" s="415"/>
      <c r="C41" s="412"/>
      <c r="D41" s="412"/>
      <c r="E41" s="412"/>
      <c r="F41" s="412"/>
      <c r="G41" s="412"/>
      <c r="H41" s="412"/>
      <c r="I41" s="412"/>
      <c r="J41" s="420"/>
      <c r="K41" s="421"/>
      <c r="L41" s="421"/>
      <c r="M41" s="422"/>
      <c r="N41" s="434"/>
      <c r="O41" s="434"/>
      <c r="P41" s="428"/>
      <c r="Q41" s="428"/>
      <c r="R41" s="428"/>
      <c r="S41" s="428"/>
      <c r="T41" s="439"/>
      <c r="U41" s="434"/>
      <c r="V41" s="434"/>
      <c r="W41" s="434"/>
      <c r="X41" s="434"/>
      <c r="Y41" s="434"/>
      <c r="Z41" s="434"/>
      <c r="AA41" s="436"/>
      <c r="AB41" s="434"/>
      <c r="AC41" s="428"/>
      <c r="AD41" s="428"/>
      <c r="AE41" s="428"/>
      <c r="AF41" s="428"/>
      <c r="AG41" s="428"/>
      <c r="AH41" s="430"/>
      <c r="AI41" s="430"/>
      <c r="AJ41" s="432"/>
    </row>
    <row r="42" spans="1:36" ht="110.45" hidden="1" customHeight="1" x14ac:dyDescent="0.25">
      <c r="A42" s="1"/>
      <c r="B42" s="415"/>
      <c r="C42" s="412"/>
      <c r="D42" s="412"/>
      <c r="E42" s="412"/>
      <c r="F42" s="412"/>
      <c r="G42" s="412"/>
      <c r="H42" s="412"/>
      <c r="I42" s="412"/>
      <c r="J42" s="423"/>
      <c r="K42" s="424"/>
      <c r="L42" s="424"/>
      <c r="M42" s="425"/>
      <c r="N42" s="360"/>
      <c r="O42" s="360"/>
      <c r="P42" s="358"/>
      <c r="Q42" s="358"/>
      <c r="R42" s="358"/>
      <c r="S42" s="358"/>
      <c r="T42" s="440"/>
      <c r="U42" s="360"/>
      <c r="V42" s="360"/>
      <c r="W42" s="360"/>
      <c r="X42" s="360"/>
      <c r="Y42" s="360"/>
      <c r="Z42" s="360"/>
      <c r="AA42" s="437"/>
      <c r="AB42" s="360"/>
      <c r="AC42" s="358"/>
      <c r="AD42" s="358"/>
      <c r="AE42" s="358"/>
      <c r="AF42" s="358"/>
      <c r="AG42" s="358"/>
      <c r="AH42" s="430"/>
      <c r="AI42" s="430"/>
      <c r="AJ42" s="432"/>
    </row>
    <row r="43" spans="1:36" ht="85.9" customHeight="1" x14ac:dyDescent="0.25">
      <c r="A43" s="1"/>
      <c r="B43" s="415"/>
      <c r="C43" s="412" t="s">
        <v>314</v>
      </c>
      <c r="D43" s="412" t="s">
        <v>295</v>
      </c>
      <c r="E43" s="412" t="s">
        <v>315</v>
      </c>
      <c r="F43" s="412" t="s">
        <v>314</v>
      </c>
      <c r="G43" s="412" t="s">
        <v>297</v>
      </c>
      <c r="H43" s="412" t="s">
        <v>89</v>
      </c>
      <c r="I43" s="412" t="s">
        <v>89</v>
      </c>
      <c r="J43" s="179" t="s">
        <v>298</v>
      </c>
      <c r="K43" s="179" t="s">
        <v>299</v>
      </c>
      <c r="L43" s="179" t="s">
        <v>145</v>
      </c>
      <c r="M43" s="181">
        <v>18</v>
      </c>
      <c r="N43" s="359" t="s">
        <v>290</v>
      </c>
      <c r="O43" s="359" t="s">
        <v>316</v>
      </c>
      <c r="P43" s="357" t="s">
        <v>236</v>
      </c>
      <c r="Q43" s="357" t="s">
        <v>96</v>
      </c>
      <c r="R43" s="357" t="s">
        <v>97</v>
      </c>
      <c r="S43" s="357" t="s">
        <v>237</v>
      </c>
      <c r="T43" s="445">
        <v>436860.22</v>
      </c>
      <c r="U43" s="427">
        <v>436860.22</v>
      </c>
      <c r="V43" s="427">
        <v>436860.22</v>
      </c>
      <c r="W43" s="359" t="s">
        <v>238</v>
      </c>
      <c r="X43" s="359" t="s">
        <v>238</v>
      </c>
      <c r="Y43" s="359" t="s">
        <v>238</v>
      </c>
      <c r="Z43" s="359" t="s">
        <v>238</v>
      </c>
      <c r="AA43" s="367" t="s">
        <v>238</v>
      </c>
      <c r="AB43" s="427">
        <v>580640.22</v>
      </c>
      <c r="AC43" s="357" t="s">
        <v>239</v>
      </c>
      <c r="AD43" s="357" t="s">
        <v>238</v>
      </c>
      <c r="AE43" s="357" t="s">
        <v>238</v>
      </c>
      <c r="AF43" s="426">
        <v>436860.22</v>
      </c>
      <c r="AG43" s="357" t="s">
        <v>238</v>
      </c>
      <c r="AH43" s="430"/>
      <c r="AI43" s="430"/>
      <c r="AJ43" s="432"/>
    </row>
    <row r="44" spans="1:36" ht="97.9" customHeight="1" x14ac:dyDescent="0.25">
      <c r="A44" s="1"/>
      <c r="B44" s="415"/>
      <c r="C44" s="412"/>
      <c r="D44" s="412"/>
      <c r="E44" s="412"/>
      <c r="F44" s="412"/>
      <c r="G44" s="412"/>
      <c r="H44" s="412"/>
      <c r="I44" s="412"/>
      <c r="J44" s="179" t="s">
        <v>307</v>
      </c>
      <c r="K44" s="179" t="s">
        <v>308</v>
      </c>
      <c r="L44" s="179" t="s">
        <v>309</v>
      </c>
      <c r="M44" s="182">
        <v>0.61</v>
      </c>
      <c r="N44" s="434"/>
      <c r="O44" s="434"/>
      <c r="P44" s="428"/>
      <c r="Q44" s="428"/>
      <c r="R44" s="428"/>
      <c r="S44" s="428"/>
      <c r="T44" s="446"/>
      <c r="U44" s="434"/>
      <c r="V44" s="434"/>
      <c r="W44" s="434"/>
      <c r="X44" s="434"/>
      <c r="Y44" s="434"/>
      <c r="Z44" s="434"/>
      <c r="AA44" s="444"/>
      <c r="AB44" s="434"/>
      <c r="AC44" s="428"/>
      <c r="AD44" s="428"/>
      <c r="AE44" s="428"/>
      <c r="AF44" s="428"/>
      <c r="AG44" s="428"/>
      <c r="AH44" s="430"/>
      <c r="AI44" s="430"/>
      <c r="AJ44" s="432"/>
    </row>
    <row r="45" spans="1:36" ht="90.6" customHeight="1" x14ac:dyDescent="0.25">
      <c r="A45" s="1"/>
      <c r="B45" s="415"/>
      <c r="C45" s="412"/>
      <c r="D45" s="412"/>
      <c r="E45" s="412"/>
      <c r="F45" s="412"/>
      <c r="G45" s="412"/>
      <c r="H45" s="412"/>
      <c r="I45" s="412"/>
      <c r="J45" s="179" t="s">
        <v>310</v>
      </c>
      <c r="K45" s="182" t="s">
        <v>311</v>
      </c>
      <c r="L45" s="179" t="s">
        <v>145</v>
      </c>
      <c r="M45" s="181">
        <v>200</v>
      </c>
      <c r="N45" s="434"/>
      <c r="O45" s="434"/>
      <c r="P45" s="428"/>
      <c r="Q45" s="428"/>
      <c r="R45" s="428"/>
      <c r="S45" s="428"/>
      <c r="T45" s="446"/>
      <c r="U45" s="434"/>
      <c r="V45" s="434"/>
      <c r="W45" s="434"/>
      <c r="X45" s="434"/>
      <c r="Y45" s="434"/>
      <c r="Z45" s="434"/>
      <c r="AA45" s="444"/>
      <c r="AB45" s="434"/>
      <c r="AC45" s="428"/>
      <c r="AD45" s="428"/>
      <c r="AE45" s="428"/>
      <c r="AF45" s="428"/>
      <c r="AG45" s="428"/>
      <c r="AH45" s="430"/>
      <c r="AI45" s="430"/>
      <c r="AJ45" s="432"/>
    </row>
    <row r="46" spans="1:36" ht="81" customHeight="1" x14ac:dyDescent="0.25">
      <c r="A46" s="1"/>
      <c r="B46" s="415"/>
      <c r="C46" s="412"/>
      <c r="D46" s="412"/>
      <c r="E46" s="412"/>
      <c r="F46" s="412"/>
      <c r="G46" s="412"/>
      <c r="H46" s="412"/>
      <c r="I46" s="412"/>
      <c r="J46" s="179" t="s">
        <v>312</v>
      </c>
      <c r="K46" s="179" t="s">
        <v>313</v>
      </c>
      <c r="L46" s="179" t="s">
        <v>309</v>
      </c>
      <c r="M46" s="179">
        <v>1.72</v>
      </c>
      <c r="N46" s="434"/>
      <c r="O46" s="434"/>
      <c r="P46" s="428"/>
      <c r="Q46" s="428"/>
      <c r="R46" s="428"/>
      <c r="S46" s="428"/>
      <c r="T46" s="446"/>
      <c r="U46" s="434"/>
      <c r="V46" s="434"/>
      <c r="W46" s="434"/>
      <c r="X46" s="434"/>
      <c r="Y46" s="434"/>
      <c r="Z46" s="434"/>
      <c r="AA46" s="444"/>
      <c r="AB46" s="434"/>
      <c r="AC46" s="428"/>
      <c r="AD46" s="428"/>
      <c r="AE46" s="428"/>
      <c r="AF46" s="428"/>
      <c r="AG46" s="428"/>
      <c r="AH46" s="430"/>
      <c r="AI46" s="430"/>
      <c r="AJ46" s="432"/>
    </row>
    <row r="47" spans="1:36" ht="73.900000000000006" customHeight="1" x14ac:dyDescent="0.25">
      <c r="A47" s="1"/>
      <c r="B47" s="416"/>
      <c r="C47" s="412"/>
      <c r="D47" s="412"/>
      <c r="E47" s="412"/>
      <c r="F47" s="412"/>
      <c r="G47" s="412"/>
      <c r="H47" s="412"/>
      <c r="I47" s="412"/>
      <c r="J47" s="180" t="s">
        <v>317</v>
      </c>
      <c r="K47" s="179" t="s">
        <v>318</v>
      </c>
      <c r="L47" s="179" t="s">
        <v>319</v>
      </c>
      <c r="M47" s="181">
        <v>394</v>
      </c>
      <c r="N47" s="360"/>
      <c r="O47" s="360"/>
      <c r="P47" s="358"/>
      <c r="Q47" s="358"/>
      <c r="R47" s="358"/>
      <c r="S47" s="358"/>
      <c r="T47" s="447"/>
      <c r="U47" s="360"/>
      <c r="V47" s="360"/>
      <c r="W47" s="360"/>
      <c r="X47" s="360"/>
      <c r="Y47" s="360"/>
      <c r="Z47" s="360"/>
      <c r="AA47" s="368"/>
      <c r="AB47" s="360"/>
      <c r="AC47" s="358"/>
      <c r="AD47" s="358"/>
      <c r="AE47" s="358"/>
      <c r="AF47" s="358"/>
      <c r="AG47" s="358"/>
      <c r="AH47" s="431"/>
      <c r="AI47" s="431"/>
      <c r="AJ47" s="433"/>
    </row>
    <row r="48" spans="1:36" ht="82.15" customHeight="1" x14ac:dyDescent="0.25">
      <c r="A48" s="1"/>
      <c r="B48" s="441" t="s">
        <v>320</v>
      </c>
      <c r="C48" s="412" t="s">
        <v>321</v>
      </c>
      <c r="D48" s="412" t="s">
        <v>295</v>
      </c>
      <c r="E48" s="412" t="s">
        <v>315</v>
      </c>
      <c r="F48" s="412" t="s">
        <v>321</v>
      </c>
      <c r="G48" s="412" t="s">
        <v>297</v>
      </c>
      <c r="H48" s="412" t="s">
        <v>89</v>
      </c>
      <c r="I48" s="412" t="s">
        <v>89</v>
      </c>
      <c r="J48" s="179" t="s">
        <v>298</v>
      </c>
      <c r="K48" s="179" t="s">
        <v>299</v>
      </c>
      <c r="L48" s="179" t="s">
        <v>145</v>
      </c>
      <c r="M48" s="181">
        <v>22</v>
      </c>
      <c r="N48" s="359" t="s">
        <v>290</v>
      </c>
      <c r="O48" s="359" t="s">
        <v>322</v>
      </c>
      <c r="P48" s="357" t="s">
        <v>236</v>
      </c>
      <c r="Q48" s="357" t="s">
        <v>96</v>
      </c>
      <c r="R48" s="357" t="s">
        <v>97</v>
      </c>
      <c r="S48" s="357" t="s">
        <v>237</v>
      </c>
      <c r="T48" s="438">
        <f>U48+U50</f>
        <v>1414716.25</v>
      </c>
      <c r="U48" s="427">
        <v>61109.84</v>
      </c>
      <c r="V48" s="427">
        <v>61109.84</v>
      </c>
      <c r="W48" s="359" t="s">
        <v>238</v>
      </c>
      <c r="X48" s="359" t="s">
        <v>238</v>
      </c>
      <c r="Y48" s="359" t="s">
        <v>238</v>
      </c>
      <c r="Z48" s="359" t="s">
        <v>238</v>
      </c>
      <c r="AA48" s="367" t="s">
        <v>238</v>
      </c>
      <c r="AB48" s="427">
        <v>61109.84</v>
      </c>
      <c r="AC48" s="357" t="s">
        <v>239</v>
      </c>
      <c r="AD48" s="357" t="s">
        <v>238</v>
      </c>
      <c r="AE48" s="357" t="s">
        <v>238</v>
      </c>
      <c r="AF48" s="426">
        <v>61109.84</v>
      </c>
      <c r="AG48" s="357" t="s">
        <v>238</v>
      </c>
      <c r="AH48" s="449" t="s">
        <v>284</v>
      </c>
      <c r="AI48" s="449" t="s">
        <v>264</v>
      </c>
      <c r="AJ48" s="361">
        <v>45485</v>
      </c>
    </row>
    <row r="49" spans="1:36" ht="97.9" customHeight="1" x14ac:dyDescent="0.25">
      <c r="A49" s="1"/>
      <c r="B49" s="442"/>
      <c r="C49" s="412"/>
      <c r="D49" s="412"/>
      <c r="E49" s="412"/>
      <c r="F49" s="412"/>
      <c r="G49" s="412"/>
      <c r="H49" s="412"/>
      <c r="I49" s="412"/>
      <c r="J49" s="179" t="s">
        <v>307</v>
      </c>
      <c r="K49" s="179" t="s">
        <v>308</v>
      </c>
      <c r="L49" s="179" t="s">
        <v>309</v>
      </c>
      <c r="M49" s="182">
        <v>0.5</v>
      </c>
      <c r="N49" s="360"/>
      <c r="O49" s="360"/>
      <c r="P49" s="358"/>
      <c r="Q49" s="358"/>
      <c r="R49" s="358"/>
      <c r="S49" s="358"/>
      <c r="T49" s="442"/>
      <c r="U49" s="360"/>
      <c r="V49" s="360"/>
      <c r="W49" s="360"/>
      <c r="X49" s="360"/>
      <c r="Y49" s="360"/>
      <c r="Z49" s="360"/>
      <c r="AA49" s="368"/>
      <c r="AB49" s="360"/>
      <c r="AC49" s="358"/>
      <c r="AD49" s="358"/>
      <c r="AE49" s="358"/>
      <c r="AF49" s="358"/>
      <c r="AG49" s="358"/>
      <c r="AH49" s="442"/>
      <c r="AI49" s="442"/>
      <c r="AJ49" s="448"/>
    </row>
    <row r="50" spans="1:36" ht="84.6" customHeight="1" x14ac:dyDescent="0.25">
      <c r="A50" s="1"/>
      <c r="B50" s="442"/>
      <c r="C50" s="412" t="s">
        <v>323</v>
      </c>
      <c r="D50" s="412" t="s">
        <v>295</v>
      </c>
      <c r="E50" s="412" t="s">
        <v>315</v>
      </c>
      <c r="F50" s="412" t="s">
        <v>323</v>
      </c>
      <c r="G50" s="412" t="s">
        <v>297</v>
      </c>
      <c r="H50" s="412" t="s">
        <v>89</v>
      </c>
      <c r="I50" s="412" t="s">
        <v>324</v>
      </c>
      <c r="J50" s="179" t="s">
        <v>298</v>
      </c>
      <c r="K50" s="179" t="s">
        <v>299</v>
      </c>
      <c r="L50" s="179" t="s">
        <v>145</v>
      </c>
      <c r="M50" s="181">
        <v>101</v>
      </c>
      <c r="N50" s="359" t="s">
        <v>290</v>
      </c>
      <c r="O50" s="359" t="s">
        <v>325</v>
      </c>
      <c r="P50" s="357" t="s">
        <v>236</v>
      </c>
      <c r="Q50" s="357" t="s">
        <v>96</v>
      </c>
      <c r="R50" s="357" t="s">
        <v>97</v>
      </c>
      <c r="S50" s="357" t="s">
        <v>237</v>
      </c>
      <c r="T50" s="442"/>
      <c r="U50" s="427">
        <v>1353606.41</v>
      </c>
      <c r="V50" s="427">
        <v>1353606.41</v>
      </c>
      <c r="W50" s="359" t="s">
        <v>238</v>
      </c>
      <c r="X50" s="359" t="s">
        <v>238</v>
      </c>
      <c r="Y50" s="359" t="s">
        <v>238</v>
      </c>
      <c r="Z50" s="359" t="s">
        <v>238</v>
      </c>
      <c r="AA50" s="367" t="s">
        <v>238</v>
      </c>
      <c r="AB50" s="427">
        <v>1353606.41</v>
      </c>
      <c r="AC50" s="357" t="s">
        <v>239</v>
      </c>
      <c r="AD50" s="357" t="s">
        <v>238</v>
      </c>
      <c r="AE50" s="357" t="s">
        <v>238</v>
      </c>
      <c r="AF50" s="426">
        <v>1353606.41</v>
      </c>
      <c r="AG50" s="357" t="s">
        <v>238</v>
      </c>
      <c r="AH50" s="442"/>
      <c r="AI50" s="442"/>
      <c r="AJ50" s="448"/>
    </row>
    <row r="51" spans="1:36" ht="96" customHeight="1" x14ac:dyDescent="0.25">
      <c r="A51" s="1"/>
      <c r="B51" s="442"/>
      <c r="C51" s="412"/>
      <c r="D51" s="412"/>
      <c r="E51" s="412"/>
      <c r="F51" s="412"/>
      <c r="G51" s="412"/>
      <c r="H51" s="412"/>
      <c r="I51" s="412"/>
      <c r="J51" s="179" t="s">
        <v>307</v>
      </c>
      <c r="K51" s="179" t="s">
        <v>308</v>
      </c>
      <c r="L51" s="179" t="s">
        <v>309</v>
      </c>
      <c r="M51" s="182">
        <v>2.83</v>
      </c>
      <c r="N51" s="434"/>
      <c r="O51" s="434"/>
      <c r="P51" s="428"/>
      <c r="Q51" s="428"/>
      <c r="R51" s="428"/>
      <c r="S51" s="428"/>
      <c r="T51" s="442"/>
      <c r="U51" s="434"/>
      <c r="V51" s="434"/>
      <c r="W51" s="434"/>
      <c r="X51" s="434"/>
      <c r="Y51" s="434"/>
      <c r="Z51" s="434"/>
      <c r="AA51" s="444"/>
      <c r="AB51" s="434"/>
      <c r="AC51" s="428"/>
      <c r="AD51" s="428"/>
      <c r="AE51" s="428"/>
      <c r="AF51" s="428"/>
      <c r="AG51" s="428"/>
      <c r="AH51" s="442"/>
      <c r="AI51" s="442"/>
      <c r="AJ51" s="448"/>
    </row>
    <row r="52" spans="1:36" ht="93" customHeight="1" x14ac:dyDescent="0.25">
      <c r="A52" s="1"/>
      <c r="B52" s="442"/>
      <c r="C52" s="412"/>
      <c r="D52" s="412"/>
      <c r="E52" s="412"/>
      <c r="F52" s="412"/>
      <c r="G52" s="412"/>
      <c r="H52" s="412"/>
      <c r="I52" s="412"/>
      <c r="J52" s="179" t="s">
        <v>310</v>
      </c>
      <c r="K52" s="182" t="s">
        <v>311</v>
      </c>
      <c r="L52" s="179" t="s">
        <v>145</v>
      </c>
      <c r="M52" s="181">
        <v>320</v>
      </c>
      <c r="N52" s="434"/>
      <c r="O52" s="434"/>
      <c r="P52" s="428"/>
      <c r="Q52" s="428"/>
      <c r="R52" s="428"/>
      <c r="S52" s="428"/>
      <c r="T52" s="442"/>
      <c r="U52" s="434"/>
      <c r="V52" s="434"/>
      <c r="W52" s="434"/>
      <c r="X52" s="434"/>
      <c r="Y52" s="434"/>
      <c r="Z52" s="434"/>
      <c r="AA52" s="444"/>
      <c r="AB52" s="434"/>
      <c r="AC52" s="428"/>
      <c r="AD52" s="428"/>
      <c r="AE52" s="428"/>
      <c r="AF52" s="428"/>
      <c r="AG52" s="428"/>
      <c r="AH52" s="442"/>
      <c r="AI52" s="442"/>
      <c r="AJ52" s="448"/>
    </row>
    <row r="53" spans="1:36" ht="82.15" customHeight="1" x14ac:dyDescent="0.25">
      <c r="A53" s="1"/>
      <c r="B53" s="442"/>
      <c r="C53" s="412"/>
      <c r="D53" s="412"/>
      <c r="E53" s="412"/>
      <c r="F53" s="412"/>
      <c r="G53" s="412"/>
      <c r="H53" s="412"/>
      <c r="I53" s="412"/>
      <c r="J53" s="179" t="s">
        <v>312</v>
      </c>
      <c r="K53" s="179" t="s">
        <v>313</v>
      </c>
      <c r="L53" s="179" t="s">
        <v>309</v>
      </c>
      <c r="M53" s="179">
        <v>9.8800000000000008</v>
      </c>
      <c r="N53" s="434"/>
      <c r="O53" s="434"/>
      <c r="P53" s="428"/>
      <c r="Q53" s="428"/>
      <c r="R53" s="428"/>
      <c r="S53" s="428"/>
      <c r="T53" s="442"/>
      <c r="U53" s="434"/>
      <c r="V53" s="434"/>
      <c r="W53" s="434"/>
      <c r="X53" s="434"/>
      <c r="Y53" s="434"/>
      <c r="Z53" s="434"/>
      <c r="AA53" s="444"/>
      <c r="AB53" s="434"/>
      <c r="AC53" s="428"/>
      <c r="AD53" s="428"/>
      <c r="AE53" s="428"/>
      <c r="AF53" s="428"/>
      <c r="AG53" s="428"/>
      <c r="AH53" s="442"/>
      <c r="AI53" s="442"/>
      <c r="AJ53" s="448"/>
    </row>
    <row r="54" spans="1:36" ht="70.150000000000006" customHeight="1" x14ac:dyDescent="0.25">
      <c r="A54" s="1"/>
      <c r="B54" s="443"/>
      <c r="C54" s="412"/>
      <c r="D54" s="412"/>
      <c r="E54" s="412"/>
      <c r="F54" s="412"/>
      <c r="G54" s="412"/>
      <c r="H54" s="412"/>
      <c r="I54" s="412"/>
      <c r="J54" s="180" t="s">
        <v>317</v>
      </c>
      <c r="K54" s="179" t="s">
        <v>318</v>
      </c>
      <c r="L54" s="179" t="s">
        <v>319</v>
      </c>
      <c r="M54" s="181">
        <v>151</v>
      </c>
      <c r="N54" s="360"/>
      <c r="O54" s="360"/>
      <c r="P54" s="358"/>
      <c r="Q54" s="358"/>
      <c r="R54" s="358"/>
      <c r="S54" s="358"/>
      <c r="T54" s="443"/>
      <c r="U54" s="360"/>
      <c r="V54" s="360"/>
      <c r="W54" s="360"/>
      <c r="X54" s="360"/>
      <c r="Y54" s="360"/>
      <c r="Z54" s="360"/>
      <c r="AA54" s="368"/>
      <c r="AB54" s="360"/>
      <c r="AC54" s="358"/>
      <c r="AD54" s="358"/>
      <c r="AE54" s="358"/>
      <c r="AF54" s="358"/>
      <c r="AG54" s="358"/>
      <c r="AH54" s="443"/>
      <c r="AI54" s="443"/>
      <c r="AJ54" s="362"/>
    </row>
    <row r="55" spans="1:36" ht="76.5" x14ac:dyDescent="0.25">
      <c r="B55" s="452" t="s">
        <v>344</v>
      </c>
      <c r="C55" s="450" t="s">
        <v>345</v>
      </c>
      <c r="D55" s="450" t="s">
        <v>346</v>
      </c>
      <c r="E55" s="450" t="s">
        <v>347</v>
      </c>
      <c r="F55" s="450" t="s">
        <v>345</v>
      </c>
      <c r="G55" s="450" t="s">
        <v>246</v>
      </c>
      <c r="H55" s="450" t="s">
        <v>89</v>
      </c>
      <c r="I55" s="450" t="s">
        <v>89</v>
      </c>
      <c r="J55" s="208" t="s">
        <v>348</v>
      </c>
      <c r="K55" s="208" t="s">
        <v>349</v>
      </c>
      <c r="L55" s="208" t="s">
        <v>350</v>
      </c>
      <c r="M55" s="208">
        <v>1</v>
      </c>
      <c r="N55" s="450" t="s">
        <v>93</v>
      </c>
      <c r="O55" s="450" t="s">
        <v>126</v>
      </c>
      <c r="P55" s="450" t="s">
        <v>236</v>
      </c>
      <c r="Q55" s="450" t="s">
        <v>96</v>
      </c>
      <c r="R55" s="450" t="s">
        <v>97</v>
      </c>
      <c r="S55" s="450" t="s">
        <v>237</v>
      </c>
      <c r="T55" s="461">
        <v>60077</v>
      </c>
      <c r="U55" s="462">
        <v>60077</v>
      </c>
      <c r="V55" s="462">
        <v>60077</v>
      </c>
      <c r="W55" s="450" t="s">
        <v>238</v>
      </c>
      <c r="X55" s="450" t="s">
        <v>238</v>
      </c>
      <c r="Y55" s="450" t="s">
        <v>238</v>
      </c>
      <c r="Z55" s="450" t="s">
        <v>238</v>
      </c>
      <c r="AA55" s="450" t="s">
        <v>238</v>
      </c>
      <c r="AB55" s="459">
        <v>10602</v>
      </c>
      <c r="AC55" s="450" t="s">
        <v>239</v>
      </c>
      <c r="AD55" s="450" t="s">
        <v>238</v>
      </c>
      <c r="AE55" s="456" t="s">
        <v>238</v>
      </c>
      <c r="AF55" s="457">
        <v>60077</v>
      </c>
      <c r="AG55" s="450" t="s">
        <v>238</v>
      </c>
      <c r="AH55" s="454" t="s">
        <v>351</v>
      </c>
      <c r="AI55" s="454" t="s">
        <v>240</v>
      </c>
      <c r="AJ55" s="454" t="s">
        <v>771</v>
      </c>
    </row>
    <row r="56" spans="1:36" ht="89.25" x14ac:dyDescent="0.25">
      <c r="B56" s="453"/>
      <c r="C56" s="451"/>
      <c r="D56" s="451"/>
      <c r="E56" s="451"/>
      <c r="F56" s="451"/>
      <c r="G56" s="451"/>
      <c r="H56" s="451"/>
      <c r="I56" s="451"/>
      <c r="J56" s="208" t="s">
        <v>352</v>
      </c>
      <c r="K56" s="208" t="s">
        <v>353</v>
      </c>
      <c r="L56" s="208" t="s">
        <v>354</v>
      </c>
      <c r="M56" s="209">
        <v>1</v>
      </c>
      <c r="N56" s="451"/>
      <c r="O56" s="451"/>
      <c r="P56" s="451"/>
      <c r="Q56" s="451"/>
      <c r="R56" s="451"/>
      <c r="S56" s="451"/>
      <c r="T56" s="453"/>
      <c r="U56" s="463"/>
      <c r="V56" s="463"/>
      <c r="W56" s="451"/>
      <c r="X56" s="451"/>
      <c r="Y56" s="451"/>
      <c r="Z56" s="451"/>
      <c r="AA56" s="451"/>
      <c r="AB56" s="460"/>
      <c r="AC56" s="451"/>
      <c r="AD56" s="451"/>
      <c r="AE56" s="451"/>
      <c r="AF56" s="458"/>
      <c r="AG56" s="451"/>
      <c r="AH56" s="455"/>
      <c r="AI56" s="455"/>
      <c r="AJ56" s="455"/>
    </row>
    <row r="57" spans="1:36" ht="76.5" x14ac:dyDescent="0.25">
      <c r="B57" s="452" t="s">
        <v>520</v>
      </c>
      <c r="C57" s="450" t="s">
        <v>521</v>
      </c>
      <c r="D57" s="450" t="s">
        <v>522</v>
      </c>
      <c r="E57" s="450" t="s">
        <v>523</v>
      </c>
      <c r="F57" s="450" t="s">
        <v>521</v>
      </c>
      <c r="G57" s="450" t="s">
        <v>524</v>
      </c>
      <c r="H57" s="450" t="s">
        <v>89</v>
      </c>
      <c r="I57" s="450" t="s">
        <v>89</v>
      </c>
      <c r="J57" s="208" t="s">
        <v>525</v>
      </c>
      <c r="K57" s="208" t="s">
        <v>526</v>
      </c>
      <c r="L57" s="208" t="s">
        <v>145</v>
      </c>
      <c r="M57" s="209">
        <v>4177</v>
      </c>
      <c r="N57" s="450" t="s">
        <v>93</v>
      </c>
      <c r="O57" s="450" t="s">
        <v>133</v>
      </c>
      <c r="P57" s="450" t="s">
        <v>236</v>
      </c>
      <c r="Q57" s="450" t="s">
        <v>96</v>
      </c>
      <c r="R57" s="450" t="s">
        <v>97</v>
      </c>
      <c r="S57" s="450" t="s">
        <v>237</v>
      </c>
      <c r="T57" s="464">
        <v>3923134.74</v>
      </c>
      <c r="U57" s="462">
        <v>3923134.74</v>
      </c>
      <c r="V57" s="462">
        <v>3923134.74</v>
      </c>
      <c r="W57" s="450" t="s">
        <v>238</v>
      </c>
      <c r="X57" s="450" t="s">
        <v>238</v>
      </c>
      <c r="Y57" s="450" t="s">
        <v>238</v>
      </c>
      <c r="Z57" s="450" t="s">
        <v>238</v>
      </c>
      <c r="AA57" s="450" t="s">
        <v>238</v>
      </c>
      <c r="AB57" s="459">
        <v>692317.9</v>
      </c>
      <c r="AC57" s="450" t="s">
        <v>239</v>
      </c>
      <c r="AD57" s="450" t="s">
        <v>238</v>
      </c>
      <c r="AE57" s="456" t="s">
        <v>238</v>
      </c>
      <c r="AF57" s="457">
        <v>3923134.74</v>
      </c>
      <c r="AG57" s="450" t="s">
        <v>238</v>
      </c>
      <c r="AH57" s="454" t="s">
        <v>448</v>
      </c>
      <c r="AI57" s="454" t="s">
        <v>527</v>
      </c>
      <c r="AJ57" s="454" t="s">
        <v>809</v>
      </c>
    </row>
    <row r="58" spans="1:36" ht="102" x14ac:dyDescent="0.25">
      <c r="B58" s="453"/>
      <c r="C58" s="451"/>
      <c r="D58" s="451"/>
      <c r="E58" s="451"/>
      <c r="F58" s="451"/>
      <c r="G58" s="451"/>
      <c r="H58" s="451"/>
      <c r="I58" s="451"/>
      <c r="J58" s="208" t="s">
        <v>528</v>
      </c>
      <c r="K58" s="208" t="s">
        <v>529</v>
      </c>
      <c r="L58" s="208" t="s">
        <v>249</v>
      </c>
      <c r="M58" s="265">
        <v>5.65</v>
      </c>
      <c r="N58" s="451"/>
      <c r="O58" s="451"/>
      <c r="P58" s="451"/>
      <c r="Q58" s="451"/>
      <c r="R58" s="451"/>
      <c r="S58" s="451"/>
      <c r="T58" s="465"/>
      <c r="U58" s="463"/>
      <c r="V58" s="463"/>
      <c r="W58" s="451"/>
      <c r="X58" s="451"/>
      <c r="Y58" s="451"/>
      <c r="Z58" s="451"/>
      <c r="AA58" s="451"/>
      <c r="AB58" s="460"/>
      <c r="AC58" s="451"/>
      <c r="AD58" s="451"/>
      <c r="AE58" s="451"/>
      <c r="AF58" s="458"/>
      <c r="AG58" s="451"/>
      <c r="AH58" s="455"/>
      <c r="AI58" s="455"/>
      <c r="AJ58" s="455"/>
    </row>
    <row r="59" spans="1:36" ht="76.5" x14ac:dyDescent="0.25">
      <c r="B59" s="452" t="s">
        <v>530</v>
      </c>
      <c r="C59" s="450" t="s">
        <v>531</v>
      </c>
      <c r="D59" s="450" t="s">
        <v>522</v>
      </c>
      <c r="E59" s="450" t="s">
        <v>523</v>
      </c>
      <c r="F59" s="450" t="s">
        <v>531</v>
      </c>
      <c r="G59" s="450" t="s">
        <v>524</v>
      </c>
      <c r="H59" s="450" t="s">
        <v>89</v>
      </c>
      <c r="I59" s="450" t="s">
        <v>89</v>
      </c>
      <c r="J59" s="208" t="s">
        <v>525</v>
      </c>
      <c r="K59" s="208" t="s">
        <v>526</v>
      </c>
      <c r="L59" s="208" t="s">
        <v>145</v>
      </c>
      <c r="M59" s="209">
        <v>6612</v>
      </c>
      <c r="N59" s="450" t="s">
        <v>93</v>
      </c>
      <c r="O59" s="450" t="s">
        <v>127</v>
      </c>
      <c r="P59" s="450" t="s">
        <v>236</v>
      </c>
      <c r="Q59" s="450" t="s">
        <v>96</v>
      </c>
      <c r="R59" s="450" t="s">
        <v>97</v>
      </c>
      <c r="S59" s="450" t="s">
        <v>237</v>
      </c>
      <c r="T59" s="464">
        <v>600000</v>
      </c>
      <c r="U59" s="462">
        <v>600000</v>
      </c>
      <c r="V59" s="462">
        <v>600000</v>
      </c>
      <c r="W59" s="450" t="s">
        <v>238</v>
      </c>
      <c r="X59" s="450" t="s">
        <v>238</v>
      </c>
      <c r="Y59" s="450" t="s">
        <v>238</v>
      </c>
      <c r="Z59" s="450" t="s">
        <v>238</v>
      </c>
      <c r="AA59" s="450" t="s">
        <v>238</v>
      </c>
      <c r="AB59" s="459">
        <v>105882.36</v>
      </c>
      <c r="AC59" s="450" t="s">
        <v>239</v>
      </c>
      <c r="AD59" s="450" t="s">
        <v>238</v>
      </c>
      <c r="AE59" s="456" t="s">
        <v>238</v>
      </c>
      <c r="AF59" s="457">
        <v>600000</v>
      </c>
      <c r="AG59" s="450" t="s">
        <v>238</v>
      </c>
      <c r="AH59" s="454" t="s">
        <v>277</v>
      </c>
      <c r="AI59" s="454" t="s">
        <v>278</v>
      </c>
      <c r="AJ59" s="454" t="s">
        <v>777</v>
      </c>
    </row>
    <row r="60" spans="1:36" ht="102" x14ac:dyDescent="0.25">
      <c r="B60" s="453"/>
      <c r="C60" s="451"/>
      <c r="D60" s="451"/>
      <c r="E60" s="451"/>
      <c r="F60" s="451"/>
      <c r="G60" s="451"/>
      <c r="H60" s="451"/>
      <c r="I60" s="451"/>
      <c r="J60" s="208" t="s">
        <v>528</v>
      </c>
      <c r="K60" s="208" t="s">
        <v>529</v>
      </c>
      <c r="L60" s="208" t="s">
        <v>249</v>
      </c>
      <c r="M60" s="229">
        <v>2.4</v>
      </c>
      <c r="N60" s="451"/>
      <c r="O60" s="451"/>
      <c r="P60" s="451"/>
      <c r="Q60" s="451"/>
      <c r="R60" s="451"/>
      <c r="S60" s="451"/>
      <c r="T60" s="465"/>
      <c r="U60" s="463"/>
      <c r="V60" s="463"/>
      <c r="W60" s="451"/>
      <c r="X60" s="451"/>
      <c r="Y60" s="451"/>
      <c r="Z60" s="451"/>
      <c r="AA60" s="451"/>
      <c r="AB60" s="460"/>
      <c r="AC60" s="451"/>
      <c r="AD60" s="451"/>
      <c r="AE60" s="451"/>
      <c r="AF60" s="458"/>
      <c r="AG60" s="451"/>
      <c r="AH60" s="455"/>
      <c r="AI60" s="455"/>
      <c r="AJ60" s="455"/>
    </row>
    <row r="61" spans="1:36" ht="60" x14ac:dyDescent="0.25">
      <c r="B61" s="372" t="s">
        <v>539</v>
      </c>
      <c r="C61" s="374" t="s">
        <v>540</v>
      </c>
      <c r="D61" s="374" t="s">
        <v>532</v>
      </c>
      <c r="E61" s="374" t="s">
        <v>533</v>
      </c>
      <c r="F61" s="374" t="s">
        <v>540</v>
      </c>
      <c r="G61" s="374" t="s">
        <v>259</v>
      </c>
      <c r="H61" s="374" t="s">
        <v>89</v>
      </c>
      <c r="I61" s="374" t="s">
        <v>535</v>
      </c>
      <c r="J61" s="231" t="s">
        <v>260</v>
      </c>
      <c r="K61" s="230" t="s">
        <v>261</v>
      </c>
      <c r="L61" s="230" t="s">
        <v>262</v>
      </c>
      <c r="M61" s="232">
        <v>994750</v>
      </c>
      <c r="N61" s="374" t="s">
        <v>290</v>
      </c>
      <c r="O61" s="374" t="s">
        <v>537</v>
      </c>
      <c r="P61" s="369" t="s">
        <v>236</v>
      </c>
      <c r="Q61" s="369" t="s">
        <v>96</v>
      </c>
      <c r="R61" s="408" t="s">
        <v>97</v>
      </c>
      <c r="S61" s="369" t="s">
        <v>237</v>
      </c>
      <c r="T61" s="387">
        <v>941196.07</v>
      </c>
      <c r="U61" s="387">
        <v>941196.07</v>
      </c>
      <c r="V61" s="387">
        <v>941196.07</v>
      </c>
      <c r="W61" s="374" t="s">
        <v>238</v>
      </c>
      <c r="X61" s="374" t="s">
        <v>238</v>
      </c>
      <c r="Y61" s="374" t="s">
        <v>238</v>
      </c>
      <c r="Z61" s="374" t="s">
        <v>238</v>
      </c>
      <c r="AA61" s="383" t="s">
        <v>238</v>
      </c>
      <c r="AB61" s="387">
        <v>166093.43</v>
      </c>
      <c r="AC61" s="369" t="s">
        <v>239</v>
      </c>
      <c r="AD61" s="369" t="s">
        <v>238</v>
      </c>
      <c r="AE61" s="369" t="s">
        <v>238</v>
      </c>
      <c r="AF61" s="468">
        <v>941196.07</v>
      </c>
      <c r="AG61" s="369" t="s">
        <v>238</v>
      </c>
      <c r="AH61" s="388" t="s">
        <v>277</v>
      </c>
      <c r="AI61" s="388" t="s">
        <v>527</v>
      </c>
      <c r="AJ61" s="466">
        <v>45624</v>
      </c>
    </row>
    <row r="62" spans="1:36" ht="48" x14ac:dyDescent="0.25">
      <c r="B62" s="373"/>
      <c r="C62" s="375"/>
      <c r="D62" s="375"/>
      <c r="E62" s="375"/>
      <c r="F62" s="375"/>
      <c r="G62" s="375"/>
      <c r="H62" s="375"/>
      <c r="I62" s="375"/>
      <c r="J62" s="234" t="s">
        <v>265</v>
      </c>
      <c r="K62" s="231" t="s">
        <v>266</v>
      </c>
      <c r="L62" s="231" t="s">
        <v>267</v>
      </c>
      <c r="M62" s="237">
        <v>292</v>
      </c>
      <c r="N62" s="375"/>
      <c r="O62" s="375"/>
      <c r="P62" s="370"/>
      <c r="Q62" s="370"/>
      <c r="R62" s="409"/>
      <c r="S62" s="370"/>
      <c r="T62" s="375"/>
      <c r="U62" s="375"/>
      <c r="V62" s="375"/>
      <c r="W62" s="375"/>
      <c r="X62" s="375"/>
      <c r="Y62" s="375"/>
      <c r="Z62" s="375"/>
      <c r="AA62" s="384"/>
      <c r="AB62" s="375"/>
      <c r="AC62" s="370"/>
      <c r="AD62" s="370"/>
      <c r="AE62" s="370"/>
      <c r="AF62" s="370"/>
      <c r="AG62" s="370"/>
      <c r="AH62" s="389"/>
      <c r="AI62" s="389"/>
      <c r="AJ62" s="467"/>
    </row>
    <row r="63" spans="1:36" ht="84" x14ac:dyDescent="0.25">
      <c r="B63" s="407"/>
      <c r="C63" s="376"/>
      <c r="D63" s="376"/>
      <c r="E63" s="376"/>
      <c r="F63" s="376"/>
      <c r="G63" s="376"/>
      <c r="H63" s="376"/>
      <c r="I63" s="376"/>
      <c r="J63" s="231" t="s">
        <v>268</v>
      </c>
      <c r="K63" s="236" t="s">
        <v>269</v>
      </c>
      <c r="L63" s="236" t="s">
        <v>179</v>
      </c>
      <c r="M63" s="231">
        <v>1</v>
      </c>
      <c r="N63" s="376"/>
      <c r="O63" s="376"/>
      <c r="P63" s="371"/>
      <c r="Q63" s="371"/>
      <c r="R63" s="410"/>
      <c r="S63" s="371"/>
      <c r="T63" s="376"/>
      <c r="U63" s="376"/>
      <c r="V63" s="376"/>
      <c r="W63" s="376"/>
      <c r="X63" s="376"/>
      <c r="Y63" s="376"/>
      <c r="Z63" s="376"/>
      <c r="AA63" s="403"/>
      <c r="AB63" s="376"/>
      <c r="AC63" s="371"/>
      <c r="AD63" s="371"/>
      <c r="AE63" s="371"/>
      <c r="AF63" s="371"/>
      <c r="AG63" s="371"/>
      <c r="AH63" s="406"/>
      <c r="AI63" s="406"/>
      <c r="AJ63" s="467"/>
    </row>
    <row r="64" spans="1:36" ht="60" x14ac:dyDescent="0.25">
      <c r="B64" s="372" t="s">
        <v>541</v>
      </c>
      <c r="C64" s="374" t="s">
        <v>542</v>
      </c>
      <c r="D64" s="374" t="s">
        <v>532</v>
      </c>
      <c r="E64" s="374" t="s">
        <v>533</v>
      </c>
      <c r="F64" s="374" t="s">
        <v>542</v>
      </c>
      <c r="G64" s="374" t="s">
        <v>259</v>
      </c>
      <c r="H64" s="374" t="s">
        <v>89</v>
      </c>
      <c r="I64" s="374" t="s">
        <v>535</v>
      </c>
      <c r="J64" s="231" t="s">
        <v>260</v>
      </c>
      <c r="K64" s="230" t="s">
        <v>261</v>
      </c>
      <c r="L64" s="230" t="s">
        <v>262</v>
      </c>
      <c r="M64" s="232">
        <v>50820</v>
      </c>
      <c r="N64" s="374" t="s">
        <v>93</v>
      </c>
      <c r="O64" s="374" t="s">
        <v>94</v>
      </c>
      <c r="P64" s="369" t="s">
        <v>236</v>
      </c>
      <c r="Q64" s="369" t="s">
        <v>96</v>
      </c>
      <c r="R64" s="408" t="s">
        <v>97</v>
      </c>
      <c r="S64" s="369" t="s">
        <v>237</v>
      </c>
      <c r="T64" s="387">
        <v>64501.74</v>
      </c>
      <c r="U64" s="387">
        <v>64501.74</v>
      </c>
      <c r="V64" s="387">
        <v>64501.74</v>
      </c>
      <c r="W64" s="374" t="s">
        <v>238</v>
      </c>
      <c r="X64" s="374" t="s">
        <v>238</v>
      </c>
      <c r="Y64" s="374" t="s">
        <v>238</v>
      </c>
      <c r="Z64" s="374" t="s">
        <v>238</v>
      </c>
      <c r="AA64" s="383" t="s">
        <v>238</v>
      </c>
      <c r="AB64" s="387">
        <v>11382.66</v>
      </c>
      <c r="AC64" s="369" t="s">
        <v>239</v>
      </c>
      <c r="AD64" s="369" t="s">
        <v>238</v>
      </c>
      <c r="AE64" s="369" t="s">
        <v>238</v>
      </c>
      <c r="AF64" s="468">
        <v>64501.74</v>
      </c>
      <c r="AG64" s="369" t="s">
        <v>238</v>
      </c>
      <c r="AH64" s="388" t="s">
        <v>277</v>
      </c>
      <c r="AI64" s="388" t="s">
        <v>278</v>
      </c>
      <c r="AJ64" s="466">
        <v>45624</v>
      </c>
    </row>
    <row r="65" spans="2:36" ht="48" x14ac:dyDescent="0.25">
      <c r="B65" s="373"/>
      <c r="C65" s="375"/>
      <c r="D65" s="375"/>
      <c r="E65" s="375"/>
      <c r="F65" s="375"/>
      <c r="G65" s="375"/>
      <c r="H65" s="375"/>
      <c r="I65" s="375"/>
      <c r="J65" s="234" t="s">
        <v>265</v>
      </c>
      <c r="K65" s="231" t="s">
        <v>266</v>
      </c>
      <c r="L65" s="231" t="s">
        <v>267</v>
      </c>
      <c r="M65" s="237">
        <v>1298</v>
      </c>
      <c r="N65" s="375"/>
      <c r="O65" s="375"/>
      <c r="P65" s="370"/>
      <c r="Q65" s="370"/>
      <c r="R65" s="409"/>
      <c r="S65" s="370"/>
      <c r="T65" s="375"/>
      <c r="U65" s="375"/>
      <c r="V65" s="375"/>
      <c r="W65" s="375"/>
      <c r="X65" s="375"/>
      <c r="Y65" s="375"/>
      <c r="Z65" s="375"/>
      <c r="AA65" s="384"/>
      <c r="AB65" s="375"/>
      <c r="AC65" s="370"/>
      <c r="AD65" s="370"/>
      <c r="AE65" s="370"/>
      <c r="AF65" s="370"/>
      <c r="AG65" s="370"/>
      <c r="AH65" s="389"/>
      <c r="AI65" s="389"/>
      <c r="AJ65" s="467"/>
    </row>
    <row r="66" spans="2:36" ht="84" x14ac:dyDescent="0.25">
      <c r="B66" s="407"/>
      <c r="C66" s="376"/>
      <c r="D66" s="376"/>
      <c r="E66" s="376"/>
      <c r="F66" s="376"/>
      <c r="G66" s="376"/>
      <c r="H66" s="376"/>
      <c r="I66" s="376"/>
      <c r="J66" s="231" t="s">
        <v>268</v>
      </c>
      <c r="K66" s="236" t="s">
        <v>269</v>
      </c>
      <c r="L66" s="236" t="s">
        <v>179</v>
      </c>
      <c r="M66" s="231">
        <v>1</v>
      </c>
      <c r="N66" s="376"/>
      <c r="O66" s="376"/>
      <c r="P66" s="371"/>
      <c r="Q66" s="371"/>
      <c r="R66" s="410"/>
      <c r="S66" s="371"/>
      <c r="T66" s="376"/>
      <c r="U66" s="376"/>
      <c r="V66" s="376"/>
      <c r="W66" s="376"/>
      <c r="X66" s="376"/>
      <c r="Y66" s="376"/>
      <c r="Z66" s="376"/>
      <c r="AA66" s="403"/>
      <c r="AB66" s="376"/>
      <c r="AC66" s="371"/>
      <c r="AD66" s="371"/>
      <c r="AE66" s="371"/>
      <c r="AF66" s="371"/>
      <c r="AG66" s="371"/>
      <c r="AH66" s="406"/>
      <c r="AI66" s="406"/>
      <c r="AJ66" s="467"/>
    </row>
    <row r="67" spans="2:36" ht="84" x14ac:dyDescent="0.25">
      <c r="B67" s="247" t="s">
        <v>543</v>
      </c>
      <c r="C67" s="230" t="s">
        <v>544</v>
      </c>
      <c r="D67" s="230" t="s">
        <v>532</v>
      </c>
      <c r="E67" s="230" t="s">
        <v>533</v>
      </c>
      <c r="F67" s="230" t="s">
        <v>544</v>
      </c>
      <c r="G67" s="230" t="s">
        <v>259</v>
      </c>
      <c r="H67" s="230" t="s">
        <v>89</v>
      </c>
      <c r="I67" s="230" t="s">
        <v>535</v>
      </c>
      <c r="J67" s="231" t="s">
        <v>238</v>
      </c>
      <c r="K67" s="230" t="s">
        <v>238</v>
      </c>
      <c r="L67" s="230" t="s">
        <v>238</v>
      </c>
      <c r="M67" s="232" t="s">
        <v>238</v>
      </c>
      <c r="N67" s="230" t="s">
        <v>290</v>
      </c>
      <c r="O67" s="230" t="s">
        <v>545</v>
      </c>
      <c r="P67" s="245" t="s">
        <v>238</v>
      </c>
      <c r="Q67" s="245" t="s">
        <v>238</v>
      </c>
      <c r="R67" s="245" t="s">
        <v>238</v>
      </c>
      <c r="S67" s="245" t="s">
        <v>238</v>
      </c>
      <c r="T67" s="246" t="s">
        <v>238</v>
      </c>
      <c r="U67" s="246" t="s">
        <v>238</v>
      </c>
      <c r="V67" s="246" t="s">
        <v>238</v>
      </c>
      <c r="W67" s="230" t="s">
        <v>238</v>
      </c>
      <c r="X67" s="230" t="s">
        <v>238</v>
      </c>
      <c r="Y67" s="230" t="s">
        <v>238</v>
      </c>
      <c r="Z67" s="230" t="s">
        <v>238</v>
      </c>
      <c r="AA67" s="248" t="s">
        <v>238</v>
      </c>
      <c r="AB67" s="246" t="s">
        <v>238</v>
      </c>
      <c r="AC67" s="245" t="s">
        <v>238</v>
      </c>
      <c r="AD67" s="245" t="s">
        <v>238</v>
      </c>
      <c r="AE67" s="245" t="s">
        <v>238</v>
      </c>
      <c r="AF67" s="250" t="s">
        <v>238</v>
      </c>
      <c r="AG67" s="245" t="s">
        <v>238</v>
      </c>
      <c r="AH67" s="249" t="s">
        <v>238</v>
      </c>
      <c r="AI67" s="249" t="s">
        <v>238</v>
      </c>
      <c r="AJ67" s="253" t="s">
        <v>238</v>
      </c>
    </row>
    <row r="68" spans="2:36" ht="48" x14ac:dyDescent="0.25">
      <c r="B68" s="247" t="s">
        <v>546</v>
      </c>
      <c r="C68" s="230" t="s">
        <v>547</v>
      </c>
      <c r="D68" s="230" t="s">
        <v>532</v>
      </c>
      <c r="E68" s="230" t="s">
        <v>533</v>
      </c>
      <c r="F68" s="230" t="s">
        <v>547</v>
      </c>
      <c r="G68" s="230" t="s">
        <v>259</v>
      </c>
      <c r="H68" s="230" t="s">
        <v>238</v>
      </c>
      <c r="I68" s="230" t="s">
        <v>238</v>
      </c>
      <c r="J68" s="231" t="s">
        <v>238</v>
      </c>
      <c r="K68" s="230" t="s">
        <v>238</v>
      </c>
      <c r="L68" s="230" t="s">
        <v>238</v>
      </c>
      <c r="M68" s="232" t="s">
        <v>238</v>
      </c>
      <c r="N68" s="230" t="s">
        <v>93</v>
      </c>
      <c r="O68" s="230" t="s">
        <v>128</v>
      </c>
      <c r="P68" s="245" t="s">
        <v>238</v>
      </c>
      <c r="Q68" s="245" t="s">
        <v>238</v>
      </c>
      <c r="R68" s="263" t="s">
        <v>238</v>
      </c>
      <c r="S68" s="245" t="s">
        <v>238</v>
      </c>
      <c r="T68" s="246" t="s">
        <v>238</v>
      </c>
      <c r="U68" s="246" t="s">
        <v>238</v>
      </c>
      <c r="V68" s="246" t="s">
        <v>238</v>
      </c>
      <c r="W68" s="230" t="s">
        <v>238</v>
      </c>
      <c r="X68" s="230" t="s">
        <v>238</v>
      </c>
      <c r="Y68" s="230" t="s">
        <v>238</v>
      </c>
      <c r="Z68" s="230" t="s">
        <v>238</v>
      </c>
      <c r="AA68" s="248" t="s">
        <v>238</v>
      </c>
      <c r="AB68" s="246" t="s">
        <v>238</v>
      </c>
      <c r="AC68" s="245" t="s">
        <v>238</v>
      </c>
      <c r="AD68" s="245" t="s">
        <v>238</v>
      </c>
      <c r="AE68" s="245" t="s">
        <v>238</v>
      </c>
      <c r="AF68" s="250" t="s">
        <v>238</v>
      </c>
      <c r="AG68" s="245" t="s">
        <v>238</v>
      </c>
      <c r="AH68" s="249" t="s">
        <v>238</v>
      </c>
      <c r="AI68" s="249" t="s">
        <v>238</v>
      </c>
      <c r="AJ68" s="264" t="s">
        <v>238</v>
      </c>
    </row>
    <row r="69" spans="2:36" ht="60" x14ac:dyDescent="0.25">
      <c r="B69" s="372" t="s">
        <v>548</v>
      </c>
      <c r="C69" s="374" t="s">
        <v>549</v>
      </c>
      <c r="D69" s="374" t="s">
        <v>532</v>
      </c>
      <c r="E69" s="374" t="s">
        <v>533</v>
      </c>
      <c r="F69" s="374" t="s">
        <v>549</v>
      </c>
      <c r="G69" s="374" t="s">
        <v>259</v>
      </c>
      <c r="H69" s="374" t="s">
        <v>89</v>
      </c>
      <c r="I69" s="374" t="s">
        <v>535</v>
      </c>
      <c r="J69" s="231" t="s">
        <v>260</v>
      </c>
      <c r="K69" s="230" t="s">
        <v>261</v>
      </c>
      <c r="L69" s="230" t="s">
        <v>262</v>
      </c>
      <c r="M69" s="232">
        <v>551934.71999999997</v>
      </c>
      <c r="N69" s="374" t="s">
        <v>290</v>
      </c>
      <c r="O69" s="374" t="s">
        <v>545</v>
      </c>
      <c r="P69" s="369" t="s">
        <v>236</v>
      </c>
      <c r="Q69" s="369" t="s">
        <v>96</v>
      </c>
      <c r="R69" s="408" t="s">
        <v>97</v>
      </c>
      <c r="S69" s="369" t="s">
        <v>237</v>
      </c>
      <c r="T69" s="387">
        <v>520174.62</v>
      </c>
      <c r="U69" s="387">
        <v>520174.62</v>
      </c>
      <c r="V69" s="387">
        <v>520174.62</v>
      </c>
      <c r="W69" s="374" t="s">
        <v>238</v>
      </c>
      <c r="X69" s="374" t="s">
        <v>238</v>
      </c>
      <c r="Y69" s="374" t="s">
        <v>238</v>
      </c>
      <c r="Z69" s="374" t="s">
        <v>238</v>
      </c>
      <c r="AA69" s="383" t="s">
        <v>238</v>
      </c>
      <c r="AB69" s="387">
        <v>91795.53</v>
      </c>
      <c r="AC69" s="369" t="s">
        <v>239</v>
      </c>
      <c r="AD69" s="369" t="s">
        <v>238</v>
      </c>
      <c r="AE69" s="369" t="s">
        <v>238</v>
      </c>
      <c r="AF69" s="468">
        <v>520174.62</v>
      </c>
      <c r="AG69" s="369" t="s">
        <v>238</v>
      </c>
      <c r="AH69" s="388" t="s">
        <v>550</v>
      </c>
      <c r="AI69" s="388" t="s">
        <v>527</v>
      </c>
      <c r="AJ69" s="466">
        <v>45896</v>
      </c>
    </row>
    <row r="70" spans="2:36" ht="48" x14ac:dyDescent="0.25">
      <c r="B70" s="373"/>
      <c r="C70" s="375"/>
      <c r="D70" s="375"/>
      <c r="E70" s="375"/>
      <c r="F70" s="375"/>
      <c r="G70" s="375"/>
      <c r="H70" s="375"/>
      <c r="I70" s="375"/>
      <c r="J70" s="234" t="s">
        <v>265</v>
      </c>
      <c r="K70" s="231" t="s">
        <v>266</v>
      </c>
      <c r="L70" s="231" t="s">
        <v>267</v>
      </c>
      <c r="M70" s="237">
        <v>311.5</v>
      </c>
      <c r="N70" s="375"/>
      <c r="O70" s="375"/>
      <c r="P70" s="370"/>
      <c r="Q70" s="370"/>
      <c r="R70" s="409"/>
      <c r="S70" s="370"/>
      <c r="T70" s="375"/>
      <c r="U70" s="375"/>
      <c r="V70" s="375"/>
      <c r="W70" s="375"/>
      <c r="X70" s="375"/>
      <c r="Y70" s="375"/>
      <c r="Z70" s="375"/>
      <c r="AA70" s="384"/>
      <c r="AB70" s="375"/>
      <c r="AC70" s="370"/>
      <c r="AD70" s="370"/>
      <c r="AE70" s="370"/>
      <c r="AF70" s="370"/>
      <c r="AG70" s="370"/>
      <c r="AH70" s="389"/>
      <c r="AI70" s="389"/>
      <c r="AJ70" s="467"/>
    </row>
    <row r="71" spans="2:36" ht="84" x14ac:dyDescent="0.25">
      <c r="B71" s="407"/>
      <c r="C71" s="376"/>
      <c r="D71" s="376"/>
      <c r="E71" s="376"/>
      <c r="F71" s="376"/>
      <c r="G71" s="376"/>
      <c r="H71" s="376"/>
      <c r="I71" s="376"/>
      <c r="J71" s="231" t="s">
        <v>268</v>
      </c>
      <c r="K71" s="236" t="s">
        <v>269</v>
      </c>
      <c r="L71" s="236" t="s">
        <v>179</v>
      </c>
      <c r="M71" s="231">
        <v>1</v>
      </c>
      <c r="N71" s="376"/>
      <c r="O71" s="376"/>
      <c r="P71" s="371"/>
      <c r="Q71" s="371"/>
      <c r="R71" s="410"/>
      <c r="S71" s="371"/>
      <c r="T71" s="376"/>
      <c r="U71" s="376"/>
      <c r="V71" s="376"/>
      <c r="W71" s="376"/>
      <c r="X71" s="376"/>
      <c r="Y71" s="376"/>
      <c r="Z71" s="376"/>
      <c r="AA71" s="403"/>
      <c r="AB71" s="376"/>
      <c r="AC71" s="371"/>
      <c r="AD71" s="371"/>
      <c r="AE71" s="371"/>
      <c r="AF71" s="371"/>
      <c r="AG71" s="371"/>
      <c r="AH71" s="406"/>
      <c r="AI71" s="406"/>
      <c r="AJ71" s="467"/>
    </row>
    <row r="72" spans="2:36" ht="60" x14ac:dyDescent="0.25">
      <c r="B72" s="374" t="s">
        <v>772</v>
      </c>
      <c r="C72" s="374" t="s">
        <v>280</v>
      </c>
      <c r="D72" s="374" t="s">
        <v>532</v>
      </c>
      <c r="E72" s="374" t="s">
        <v>533</v>
      </c>
      <c r="F72" s="374" t="s">
        <v>280</v>
      </c>
      <c r="G72" s="374" t="s">
        <v>259</v>
      </c>
      <c r="H72" s="374" t="s">
        <v>89</v>
      </c>
      <c r="I72" s="374" t="s">
        <v>535</v>
      </c>
      <c r="J72" s="231" t="s">
        <v>260</v>
      </c>
      <c r="K72" s="230" t="s">
        <v>261</v>
      </c>
      <c r="L72" s="230" t="s">
        <v>262</v>
      </c>
      <c r="M72" s="232">
        <v>1678000</v>
      </c>
      <c r="N72" s="374" t="s">
        <v>290</v>
      </c>
      <c r="O72" s="374" t="s">
        <v>545</v>
      </c>
      <c r="P72" s="369" t="s">
        <v>236</v>
      </c>
      <c r="Q72" s="369" t="s">
        <v>96</v>
      </c>
      <c r="R72" s="408" t="s">
        <v>97</v>
      </c>
      <c r="S72" s="369" t="s">
        <v>237</v>
      </c>
      <c r="T72" s="387">
        <v>1565522.35</v>
      </c>
      <c r="U72" s="387">
        <v>1565522.35</v>
      </c>
      <c r="V72" s="387">
        <v>1565522.35</v>
      </c>
      <c r="W72" s="374" t="s">
        <v>238</v>
      </c>
      <c r="X72" s="374" t="s">
        <v>238</v>
      </c>
      <c r="Y72" s="374" t="s">
        <v>238</v>
      </c>
      <c r="Z72" s="374" t="s">
        <v>238</v>
      </c>
      <c r="AA72" s="383" t="s">
        <v>238</v>
      </c>
      <c r="AB72" s="387">
        <v>276268.65000000002</v>
      </c>
      <c r="AC72" s="369" t="s">
        <v>239</v>
      </c>
      <c r="AD72" s="369" t="s">
        <v>238</v>
      </c>
      <c r="AE72" s="369" t="s">
        <v>238</v>
      </c>
      <c r="AF72" s="468">
        <v>1565522.35</v>
      </c>
      <c r="AG72" s="369" t="s">
        <v>238</v>
      </c>
      <c r="AH72" s="388" t="s">
        <v>273</v>
      </c>
      <c r="AI72" s="388" t="s">
        <v>274</v>
      </c>
      <c r="AJ72" s="469">
        <v>45716</v>
      </c>
    </row>
    <row r="73" spans="2:36" ht="48" x14ac:dyDescent="0.25">
      <c r="B73" s="375"/>
      <c r="C73" s="375"/>
      <c r="D73" s="375"/>
      <c r="E73" s="375"/>
      <c r="F73" s="375"/>
      <c r="G73" s="375"/>
      <c r="H73" s="375"/>
      <c r="I73" s="375"/>
      <c r="J73" s="234" t="s">
        <v>265</v>
      </c>
      <c r="K73" s="231" t="s">
        <v>266</v>
      </c>
      <c r="L73" s="231" t="s">
        <v>267</v>
      </c>
      <c r="M73" s="237">
        <v>566</v>
      </c>
      <c r="N73" s="375"/>
      <c r="O73" s="375"/>
      <c r="P73" s="370"/>
      <c r="Q73" s="370"/>
      <c r="R73" s="409"/>
      <c r="S73" s="370"/>
      <c r="T73" s="375"/>
      <c r="U73" s="375"/>
      <c r="V73" s="375"/>
      <c r="W73" s="375"/>
      <c r="X73" s="375"/>
      <c r="Y73" s="375"/>
      <c r="Z73" s="375"/>
      <c r="AA73" s="384"/>
      <c r="AB73" s="375"/>
      <c r="AC73" s="370"/>
      <c r="AD73" s="370"/>
      <c r="AE73" s="370"/>
      <c r="AF73" s="370"/>
      <c r="AG73" s="370"/>
      <c r="AH73" s="389"/>
      <c r="AI73" s="389"/>
      <c r="AJ73" s="370"/>
    </row>
    <row r="74" spans="2:36" ht="84" x14ac:dyDescent="0.25">
      <c r="B74" s="376"/>
      <c r="C74" s="376"/>
      <c r="D74" s="376"/>
      <c r="E74" s="376"/>
      <c r="F74" s="376"/>
      <c r="G74" s="376"/>
      <c r="H74" s="376"/>
      <c r="I74" s="376"/>
      <c r="J74" s="231" t="s">
        <v>268</v>
      </c>
      <c r="K74" s="236" t="s">
        <v>269</v>
      </c>
      <c r="L74" s="236" t="s">
        <v>179</v>
      </c>
      <c r="M74" s="231">
        <v>1</v>
      </c>
      <c r="N74" s="376"/>
      <c r="O74" s="376"/>
      <c r="P74" s="371"/>
      <c r="Q74" s="371"/>
      <c r="R74" s="410"/>
      <c r="S74" s="371"/>
      <c r="T74" s="376"/>
      <c r="U74" s="376"/>
      <c r="V74" s="376"/>
      <c r="W74" s="376"/>
      <c r="X74" s="376"/>
      <c r="Y74" s="376"/>
      <c r="Z74" s="376"/>
      <c r="AA74" s="403"/>
      <c r="AB74" s="376"/>
      <c r="AC74" s="371"/>
      <c r="AD74" s="371"/>
      <c r="AE74" s="371"/>
      <c r="AF74" s="371"/>
      <c r="AG74" s="371"/>
      <c r="AH74" s="406"/>
      <c r="AI74" s="406"/>
      <c r="AJ74" s="371"/>
    </row>
    <row r="75" spans="2:36" ht="60" x14ac:dyDescent="0.25">
      <c r="B75" s="374" t="s">
        <v>773</v>
      </c>
      <c r="C75" s="374" t="s">
        <v>281</v>
      </c>
      <c r="D75" s="374" t="s">
        <v>532</v>
      </c>
      <c r="E75" s="374" t="s">
        <v>533</v>
      </c>
      <c r="F75" s="374" t="s">
        <v>281</v>
      </c>
      <c r="G75" s="374" t="s">
        <v>259</v>
      </c>
      <c r="H75" s="374" t="s">
        <v>89</v>
      </c>
      <c r="I75" s="374" t="s">
        <v>535</v>
      </c>
      <c r="J75" s="231" t="s">
        <v>260</v>
      </c>
      <c r="K75" s="230" t="s">
        <v>261</v>
      </c>
      <c r="L75" s="230" t="s">
        <v>262</v>
      </c>
      <c r="M75" s="232">
        <v>257300</v>
      </c>
      <c r="N75" s="374" t="s">
        <v>290</v>
      </c>
      <c r="O75" s="374" t="s">
        <v>545</v>
      </c>
      <c r="P75" s="369" t="s">
        <v>236</v>
      </c>
      <c r="Q75" s="369" t="s">
        <v>96</v>
      </c>
      <c r="R75" s="408" t="s">
        <v>97</v>
      </c>
      <c r="S75" s="369" t="s">
        <v>237</v>
      </c>
      <c r="T75" s="387">
        <v>255623.61</v>
      </c>
      <c r="U75" s="387">
        <v>255623.61</v>
      </c>
      <c r="V75" s="387">
        <v>255623.61</v>
      </c>
      <c r="W75" s="374" t="s">
        <v>238</v>
      </c>
      <c r="X75" s="374" t="s">
        <v>238</v>
      </c>
      <c r="Y75" s="374" t="s">
        <v>238</v>
      </c>
      <c r="Z75" s="374" t="s">
        <v>238</v>
      </c>
      <c r="AA75" s="383" t="s">
        <v>238</v>
      </c>
      <c r="AB75" s="387">
        <v>45110.06</v>
      </c>
      <c r="AC75" s="369" t="s">
        <v>239</v>
      </c>
      <c r="AD75" s="369" t="s">
        <v>238</v>
      </c>
      <c r="AE75" s="369" t="s">
        <v>238</v>
      </c>
      <c r="AF75" s="468">
        <v>255623.61</v>
      </c>
      <c r="AG75" s="369" t="s">
        <v>238</v>
      </c>
      <c r="AH75" s="388" t="s">
        <v>263</v>
      </c>
      <c r="AI75" s="388" t="s">
        <v>264</v>
      </c>
      <c r="AJ75" s="469">
        <v>45807</v>
      </c>
    </row>
    <row r="76" spans="2:36" ht="48" x14ac:dyDescent="0.25">
      <c r="B76" s="375"/>
      <c r="C76" s="375"/>
      <c r="D76" s="375"/>
      <c r="E76" s="375"/>
      <c r="F76" s="375"/>
      <c r="G76" s="375"/>
      <c r="H76" s="375"/>
      <c r="I76" s="375"/>
      <c r="J76" s="234" t="s">
        <v>265</v>
      </c>
      <c r="K76" s="231" t="s">
        <v>266</v>
      </c>
      <c r="L76" s="231" t="s">
        <v>267</v>
      </c>
      <c r="M76" s="237">
        <v>149.19999999999999</v>
      </c>
      <c r="N76" s="375"/>
      <c r="O76" s="375"/>
      <c r="P76" s="370"/>
      <c r="Q76" s="370"/>
      <c r="R76" s="409"/>
      <c r="S76" s="370"/>
      <c r="T76" s="375"/>
      <c r="U76" s="375"/>
      <c r="V76" s="375"/>
      <c r="W76" s="375"/>
      <c r="X76" s="375"/>
      <c r="Y76" s="375"/>
      <c r="Z76" s="375"/>
      <c r="AA76" s="384"/>
      <c r="AB76" s="375"/>
      <c r="AC76" s="370"/>
      <c r="AD76" s="370"/>
      <c r="AE76" s="370"/>
      <c r="AF76" s="370"/>
      <c r="AG76" s="370"/>
      <c r="AH76" s="389"/>
      <c r="AI76" s="389"/>
      <c r="AJ76" s="370"/>
    </row>
    <row r="77" spans="2:36" ht="84" x14ac:dyDescent="0.25">
      <c r="B77" s="376"/>
      <c r="C77" s="376"/>
      <c r="D77" s="376"/>
      <c r="E77" s="376"/>
      <c r="F77" s="376"/>
      <c r="G77" s="376"/>
      <c r="H77" s="376"/>
      <c r="I77" s="376"/>
      <c r="J77" s="231" t="s">
        <v>268</v>
      </c>
      <c r="K77" s="236" t="s">
        <v>269</v>
      </c>
      <c r="L77" s="236" t="s">
        <v>179</v>
      </c>
      <c r="M77" s="231">
        <v>1</v>
      </c>
      <c r="N77" s="376"/>
      <c r="O77" s="376"/>
      <c r="P77" s="371"/>
      <c r="Q77" s="371"/>
      <c r="R77" s="410"/>
      <c r="S77" s="371"/>
      <c r="T77" s="376"/>
      <c r="U77" s="376"/>
      <c r="V77" s="376"/>
      <c r="W77" s="376"/>
      <c r="X77" s="376"/>
      <c r="Y77" s="376"/>
      <c r="Z77" s="376"/>
      <c r="AA77" s="403"/>
      <c r="AB77" s="376"/>
      <c r="AC77" s="371"/>
      <c r="AD77" s="371"/>
      <c r="AE77" s="371"/>
      <c r="AF77" s="371"/>
      <c r="AG77" s="371"/>
      <c r="AH77" s="406"/>
      <c r="AI77" s="406"/>
      <c r="AJ77" s="371"/>
    </row>
    <row r="78" spans="2:36" ht="72" x14ac:dyDescent="0.25">
      <c r="B78" s="472" t="s">
        <v>778</v>
      </c>
      <c r="C78" s="470" t="s">
        <v>531</v>
      </c>
      <c r="D78" s="470" t="s">
        <v>522</v>
      </c>
      <c r="E78" s="470" t="s">
        <v>523</v>
      </c>
      <c r="F78" s="470" t="s">
        <v>531</v>
      </c>
      <c r="G78" s="470" t="s">
        <v>524</v>
      </c>
      <c r="H78" s="470" t="s">
        <v>89</v>
      </c>
      <c r="I78" s="470" t="s">
        <v>89</v>
      </c>
      <c r="J78" s="254" t="s">
        <v>525</v>
      </c>
      <c r="K78" s="254" t="s">
        <v>526</v>
      </c>
      <c r="L78" s="254" t="s">
        <v>145</v>
      </c>
      <c r="M78" s="255">
        <v>6612</v>
      </c>
      <c r="N78" s="470" t="s">
        <v>93</v>
      </c>
      <c r="O78" s="470" t="s">
        <v>127</v>
      </c>
      <c r="P78" s="470" t="s">
        <v>236</v>
      </c>
      <c r="Q78" s="470" t="s">
        <v>96</v>
      </c>
      <c r="R78" s="470" t="s">
        <v>97</v>
      </c>
      <c r="S78" s="470" t="s">
        <v>237</v>
      </c>
      <c r="T78" s="481">
        <v>1075461.73</v>
      </c>
      <c r="U78" s="483">
        <v>1075461.73</v>
      </c>
      <c r="V78" s="483">
        <v>1075461.73</v>
      </c>
      <c r="W78" s="470" t="s">
        <v>238</v>
      </c>
      <c r="X78" s="470" t="s">
        <v>238</v>
      </c>
      <c r="Y78" s="470" t="s">
        <v>238</v>
      </c>
      <c r="Z78" s="470" t="s">
        <v>238</v>
      </c>
      <c r="AA78" s="470" t="s">
        <v>238</v>
      </c>
      <c r="AB78" s="479">
        <v>189787.37</v>
      </c>
      <c r="AC78" s="470" t="s">
        <v>239</v>
      </c>
      <c r="AD78" s="470" t="s">
        <v>238</v>
      </c>
      <c r="AE78" s="476" t="s">
        <v>238</v>
      </c>
      <c r="AF78" s="477">
        <v>1075461.73</v>
      </c>
      <c r="AG78" s="470" t="s">
        <v>238</v>
      </c>
      <c r="AH78" s="474" t="s">
        <v>263</v>
      </c>
      <c r="AI78" s="474" t="s">
        <v>264</v>
      </c>
      <c r="AJ78" s="474" t="s">
        <v>789</v>
      </c>
    </row>
    <row r="79" spans="2:36" ht="84" x14ac:dyDescent="0.25">
      <c r="B79" s="473"/>
      <c r="C79" s="471"/>
      <c r="D79" s="471"/>
      <c r="E79" s="471"/>
      <c r="F79" s="471"/>
      <c r="G79" s="471"/>
      <c r="H79" s="471"/>
      <c r="I79" s="471"/>
      <c r="J79" s="254" t="s">
        <v>528</v>
      </c>
      <c r="K79" s="254" t="s">
        <v>529</v>
      </c>
      <c r="L79" s="254" t="s">
        <v>249</v>
      </c>
      <c r="M79" s="256">
        <v>2.4</v>
      </c>
      <c r="N79" s="471"/>
      <c r="O79" s="471"/>
      <c r="P79" s="471"/>
      <c r="Q79" s="471"/>
      <c r="R79" s="471"/>
      <c r="S79" s="471"/>
      <c r="T79" s="482"/>
      <c r="U79" s="484"/>
      <c r="V79" s="484"/>
      <c r="W79" s="471"/>
      <c r="X79" s="471"/>
      <c r="Y79" s="471"/>
      <c r="Z79" s="471"/>
      <c r="AA79" s="471"/>
      <c r="AB79" s="480"/>
      <c r="AC79" s="471"/>
      <c r="AD79" s="471"/>
      <c r="AE79" s="471"/>
      <c r="AF79" s="478"/>
      <c r="AG79" s="471"/>
      <c r="AH79" s="475"/>
      <c r="AI79" s="475"/>
      <c r="AJ79" s="475"/>
    </row>
    <row r="80" spans="2:36" ht="48" x14ac:dyDescent="0.25">
      <c r="B80" s="359" t="s">
        <v>790</v>
      </c>
      <c r="C80" s="359" t="s">
        <v>791</v>
      </c>
      <c r="D80" s="359" t="s">
        <v>792</v>
      </c>
      <c r="E80" s="359" t="s">
        <v>244</v>
      </c>
      <c r="F80" s="359" t="s">
        <v>791</v>
      </c>
      <c r="G80" s="359" t="s">
        <v>246</v>
      </c>
      <c r="H80" s="359" t="s">
        <v>89</v>
      </c>
      <c r="I80" s="359" t="s">
        <v>89</v>
      </c>
      <c r="J80" s="178" t="s">
        <v>247</v>
      </c>
      <c r="K80" s="178" t="s">
        <v>248</v>
      </c>
      <c r="L80" s="178" t="s">
        <v>249</v>
      </c>
      <c r="M80" s="178">
        <v>1.65</v>
      </c>
      <c r="N80" s="359" t="s">
        <v>93</v>
      </c>
      <c r="O80" s="359" t="s">
        <v>94</v>
      </c>
      <c r="P80" s="357" t="s">
        <v>236</v>
      </c>
      <c r="Q80" s="357" t="s">
        <v>96</v>
      </c>
      <c r="R80" s="357" t="s">
        <v>97</v>
      </c>
      <c r="S80" s="357" t="s">
        <v>237</v>
      </c>
      <c r="T80" s="363">
        <v>785719.29</v>
      </c>
      <c r="U80" s="363">
        <v>785719.29</v>
      </c>
      <c r="V80" s="363">
        <v>785719.29</v>
      </c>
      <c r="W80" s="359" t="s">
        <v>238</v>
      </c>
      <c r="X80" s="359" t="s">
        <v>238</v>
      </c>
      <c r="Y80" s="359" t="s">
        <v>238</v>
      </c>
      <c r="Z80" s="359" t="s">
        <v>238</v>
      </c>
      <c r="AA80" s="367" t="s">
        <v>238</v>
      </c>
      <c r="AB80" s="363">
        <v>146535.51999999999</v>
      </c>
      <c r="AC80" s="357" t="s">
        <v>239</v>
      </c>
      <c r="AD80" s="357" t="s">
        <v>238</v>
      </c>
      <c r="AE80" s="357" t="s">
        <v>238</v>
      </c>
      <c r="AF80" s="363">
        <v>785719.29</v>
      </c>
      <c r="AG80" s="357" t="s">
        <v>26</v>
      </c>
      <c r="AH80" s="365" t="s">
        <v>264</v>
      </c>
      <c r="AI80" s="365" t="s">
        <v>447</v>
      </c>
      <c r="AJ80" s="361">
        <v>45869</v>
      </c>
    </row>
    <row r="81" spans="2:36" ht="108" x14ac:dyDescent="0.25">
      <c r="B81" s="360"/>
      <c r="C81" s="360"/>
      <c r="D81" s="360"/>
      <c r="E81" s="360"/>
      <c r="F81" s="360"/>
      <c r="G81" s="360"/>
      <c r="H81" s="360"/>
      <c r="I81" s="360"/>
      <c r="J81" s="178" t="s">
        <v>252</v>
      </c>
      <c r="K81" s="178" t="s">
        <v>253</v>
      </c>
      <c r="L81" s="178" t="s">
        <v>249</v>
      </c>
      <c r="M81" s="178">
        <v>0.3</v>
      </c>
      <c r="N81" s="360"/>
      <c r="O81" s="360"/>
      <c r="P81" s="358"/>
      <c r="Q81" s="358"/>
      <c r="R81" s="358"/>
      <c r="S81" s="358"/>
      <c r="T81" s="364"/>
      <c r="U81" s="364"/>
      <c r="V81" s="364"/>
      <c r="W81" s="360"/>
      <c r="X81" s="360"/>
      <c r="Y81" s="360"/>
      <c r="Z81" s="360"/>
      <c r="AA81" s="368"/>
      <c r="AB81" s="364"/>
      <c r="AC81" s="358"/>
      <c r="AD81" s="358"/>
      <c r="AE81" s="358"/>
      <c r="AF81" s="364"/>
      <c r="AG81" s="358"/>
      <c r="AH81" s="366"/>
      <c r="AI81" s="366"/>
      <c r="AJ81" s="362"/>
    </row>
    <row r="82" spans="2:36" ht="60" x14ac:dyDescent="0.25">
      <c r="B82" s="374" t="s">
        <v>795</v>
      </c>
      <c r="C82" s="374" t="s">
        <v>547</v>
      </c>
      <c r="D82" s="374" t="s">
        <v>532</v>
      </c>
      <c r="E82" s="374" t="s">
        <v>533</v>
      </c>
      <c r="F82" s="374" t="s">
        <v>547</v>
      </c>
      <c r="G82" s="374" t="s">
        <v>259</v>
      </c>
      <c r="H82" s="374" t="s">
        <v>89</v>
      </c>
      <c r="I82" s="374" t="s">
        <v>535</v>
      </c>
      <c r="J82" s="231" t="s">
        <v>260</v>
      </c>
      <c r="K82" s="230" t="s">
        <v>261</v>
      </c>
      <c r="L82" s="230" t="s">
        <v>262</v>
      </c>
      <c r="M82" s="232">
        <v>292656.58</v>
      </c>
      <c r="N82" s="374" t="s">
        <v>290</v>
      </c>
      <c r="O82" s="374" t="s">
        <v>796</v>
      </c>
      <c r="P82" s="369" t="s">
        <v>236</v>
      </c>
      <c r="Q82" s="369" t="s">
        <v>96</v>
      </c>
      <c r="R82" s="408" t="s">
        <v>97</v>
      </c>
      <c r="S82" s="369" t="s">
        <v>237</v>
      </c>
      <c r="T82" s="387">
        <v>284361.15000000002</v>
      </c>
      <c r="U82" s="387">
        <v>284361.15000000002</v>
      </c>
      <c r="V82" s="387">
        <v>284361.15000000002</v>
      </c>
      <c r="W82" s="374" t="s">
        <v>238</v>
      </c>
      <c r="X82" s="374" t="s">
        <v>238</v>
      </c>
      <c r="Y82" s="374" t="s">
        <v>238</v>
      </c>
      <c r="Z82" s="374" t="s">
        <v>238</v>
      </c>
      <c r="AA82" s="383" t="s">
        <v>238</v>
      </c>
      <c r="AB82" s="387">
        <v>50181.39</v>
      </c>
      <c r="AC82" s="369" t="s">
        <v>239</v>
      </c>
      <c r="AD82" s="369" t="s">
        <v>238</v>
      </c>
      <c r="AE82" s="369" t="s">
        <v>238</v>
      </c>
      <c r="AF82" s="468">
        <v>284361.15000000002</v>
      </c>
      <c r="AG82" s="369" t="s">
        <v>238</v>
      </c>
      <c r="AH82" s="388" t="s">
        <v>452</v>
      </c>
      <c r="AI82" s="388" t="s">
        <v>797</v>
      </c>
      <c r="AJ82" s="469">
        <v>46080</v>
      </c>
    </row>
    <row r="83" spans="2:36" ht="48" x14ac:dyDescent="0.25">
      <c r="B83" s="375"/>
      <c r="C83" s="375"/>
      <c r="D83" s="375"/>
      <c r="E83" s="375"/>
      <c r="F83" s="375"/>
      <c r="G83" s="375"/>
      <c r="H83" s="375"/>
      <c r="I83" s="375"/>
      <c r="J83" s="234" t="s">
        <v>265</v>
      </c>
      <c r="K83" s="231" t="s">
        <v>266</v>
      </c>
      <c r="L83" s="231" t="s">
        <v>267</v>
      </c>
      <c r="M83" s="237">
        <v>888.29</v>
      </c>
      <c r="N83" s="375"/>
      <c r="O83" s="375"/>
      <c r="P83" s="370"/>
      <c r="Q83" s="370"/>
      <c r="R83" s="409"/>
      <c r="S83" s="370"/>
      <c r="T83" s="375"/>
      <c r="U83" s="375"/>
      <c r="V83" s="375"/>
      <c r="W83" s="375"/>
      <c r="X83" s="375"/>
      <c r="Y83" s="375"/>
      <c r="Z83" s="375"/>
      <c r="AA83" s="384"/>
      <c r="AB83" s="375"/>
      <c r="AC83" s="370"/>
      <c r="AD83" s="370"/>
      <c r="AE83" s="370"/>
      <c r="AF83" s="370"/>
      <c r="AG83" s="370"/>
      <c r="AH83" s="389"/>
      <c r="AI83" s="389"/>
      <c r="AJ83" s="370"/>
    </row>
    <row r="84" spans="2:36" ht="84" x14ac:dyDescent="0.25">
      <c r="B84" s="376"/>
      <c r="C84" s="376"/>
      <c r="D84" s="376"/>
      <c r="E84" s="376"/>
      <c r="F84" s="376"/>
      <c r="G84" s="376"/>
      <c r="H84" s="376"/>
      <c r="I84" s="376"/>
      <c r="J84" s="231" t="s">
        <v>268</v>
      </c>
      <c r="K84" s="236" t="s">
        <v>269</v>
      </c>
      <c r="L84" s="236" t="s">
        <v>179</v>
      </c>
      <c r="M84" s="231">
        <v>1</v>
      </c>
      <c r="N84" s="376"/>
      <c r="O84" s="376"/>
      <c r="P84" s="371"/>
      <c r="Q84" s="371"/>
      <c r="R84" s="410"/>
      <c r="S84" s="371"/>
      <c r="T84" s="376"/>
      <c r="U84" s="376"/>
      <c r="V84" s="376"/>
      <c r="W84" s="376"/>
      <c r="X84" s="376"/>
      <c r="Y84" s="376"/>
      <c r="Z84" s="376"/>
      <c r="AA84" s="403"/>
      <c r="AB84" s="376"/>
      <c r="AC84" s="371"/>
      <c r="AD84" s="371"/>
      <c r="AE84" s="371"/>
      <c r="AF84" s="371"/>
      <c r="AG84" s="371"/>
      <c r="AH84" s="406"/>
      <c r="AI84" s="406"/>
      <c r="AJ84" s="371"/>
    </row>
    <row r="85" spans="2:36" ht="90" customHeight="1" x14ac:dyDescent="0.25">
      <c r="B85" s="452" t="s">
        <v>810</v>
      </c>
      <c r="C85" s="450" t="s">
        <v>811</v>
      </c>
      <c r="D85" s="450" t="s">
        <v>522</v>
      </c>
      <c r="E85" s="450" t="s">
        <v>523</v>
      </c>
      <c r="F85" s="450" t="s">
        <v>811</v>
      </c>
      <c r="G85" s="450" t="s">
        <v>524</v>
      </c>
      <c r="H85" s="450" t="s">
        <v>89</v>
      </c>
      <c r="I85" s="450" t="s">
        <v>89</v>
      </c>
      <c r="J85" s="208" t="s">
        <v>525</v>
      </c>
      <c r="K85" s="208" t="s">
        <v>526</v>
      </c>
      <c r="L85" s="208" t="s">
        <v>145</v>
      </c>
      <c r="M85" s="209">
        <v>4074</v>
      </c>
      <c r="N85" s="450" t="s">
        <v>93</v>
      </c>
      <c r="O85" s="450" t="s">
        <v>133</v>
      </c>
      <c r="P85" s="450" t="s">
        <v>236</v>
      </c>
      <c r="Q85" s="450" t="s">
        <v>96</v>
      </c>
      <c r="R85" s="450" t="s">
        <v>97</v>
      </c>
      <c r="S85" s="450" t="s">
        <v>237</v>
      </c>
      <c r="T85" s="464">
        <v>1190000</v>
      </c>
      <c r="U85" s="462">
        <v>1190000</v>
      </c>
      <c r="V85" s="462">
        <v>1190000</v>
      </c>
      <c r="W85" s="450" t="s">
        <v>238</v>
      </c>
      <c r="X85" s="450" t="s">
        <v>238</v>
      </c>
      <c r="Y85" s="450" t="s">
        <v>238</v>
      </c>
      <c r="Z85" s="450" t="s">
        <v>238</v>
      </c>
      <c r="AA85" s="450" t="s">
        <v>238</v>
      </c>
      <c r="AB85" s="459">
        <v>210000</v>
      </c>
      <c r="AC85" s="450" t="s">
        <v>239</v>
      </c>
      <c r="AD85" s="450" t="s">
        <v>238</v>
      </c>
      <c r="AE85" s="456" t="s">
        <v>238</v>
      </c>
      <c r="AF85" s="457">
        <v>1190000</v>
      </c>
      <c r="AG85" s="450" t="s">
        <v>238</v>
      </c>
      <c r="AH85" s="454" t="s">
        <v>527</v>
      </c>
      <c r="AI85" s="454" t="s">
        <v>691</v>
      </c>
      <c r="AJ85" s="454" t="s">
        <v>819</v>
      </c>
    </row>
    <row r="86" spans="2:36" ht="114.6" customHeight="1" x14ac:dyDescent="0.25">
      <c r="B86" s="453"/>
      <c r="C86" s="451"/>
      <c r="D86" s="451"/>
      <c r="E86" s="451"/>
      <c r="F86" s="451"/>
      <c r="G86" s="451"/>
      <c r="H86" s="451"/>
      <c r="I86" s="451"/>
      <c r="J86" s="208" t="s">
        <v>528</v>
      </c>
      <c r="K86" s="208" t="s">
        <v>529</v>
      </c>
      <c r="L86" s="208" t="s">
        <v>249</v>
      </c>
      <c r="M86" s="265">
        <v>0.55000000000000004</v>
      </c>
      <c r="N86" s="451"/>
      <c r="O86" s="451"/>
      <c r="P86" s="451"/>
      <c r="Q86" s="451"/>
      <c r="R86" s="451"/>
      <c r="S86" s="451"/>
      <c r="T86" s="465"/>
      <c r="U86" s="463"/>
      <c r="V86" s="463"/>
      <c r="W86" s="451"/>
      <c r="X86" s="451"/>
      <c r="Y86" s="451"/>
      <c r="Z86" s="451"/>
      <c r="AA86" s="451"/>
      <c r="AB86" s="460"/>
      <c r="AC86" s="451"/>
      <c r="AD86" s="451"/>
      <c r="AE86" s="451"/>
      <c r="AF86" s="458"/>
      <c r="AG86" s="451"/>
      <c r="AH86" s="455"/>
      <c r="AI86" s="455"/>
      <c r="AJ86" s="455"/>
    </row>
    <row r="87" spans="2:36" ht="153" x14ac:dyDescent="0.25">
      <c r="B87" s="485" t="s">
        <v>820</v>
      </c>
      <c r="C87" s="487" t="s">
        <v>821</v>
      </c>
      <c r="D87" s="487" t="s">
        <v>822</v>
      </c>
      <c r="E87" s="487" t="s">
        <v>823</v>
      </c>
      <c r="F87" s="487" t="s">
        <v>821</v>
      </c>
      <c r="G87" s="487" t="s">
        <v>824</v>
      </c>
      <c r="H87" s="487" t="s">
        <v>89</v>
      </c>
      <c r="I87" s="487" t="s">
        <v>89</v>
      </c>
      <c r="J87" s="284" t="s">
        <v>825</v>
      </c>
      <c r="K87" s="284" t="s">
        <v>826</v>
      </c>
      <c r="L87" s="284" t="s">
        <v>104</v>
      </c>
      <c r="M87" s="284">
        <v>35</v>
      </c>
      <c r="N87" s="487" t="s">
        <v>290</v>
      </c>
      <c r="O87" s="487" t="s">
        <v>827</v>
      </c>
      <c r="P87" s="485" t="s">
        <v>236</v>
      </c>
      <c r="Q87" s="485" t="s">
        <v>96</v>
      </c>
      <c r="R87" s="485" t="s">
        <v>97</v>
      </c>
      <c r="S87" s="493" t="s">
        <v>237</v>
      </c>
      <c r="T87" s="489">
        <v>900000</v>
      </c>
      <c r="U87" s="489">
        <v>900000</v>
      </c>
      <c r="V87" s="489">
        <v>900000</v>
      </c>
      <c r="W87" s="487" t="s">
        <v>238</v>
      </c>
      <c r="X87" s="487" t="s">
        <v>238</v>
      </c>
      <c r="Y87" s="487" t="s">
        <v>238</v>
      </c>
      <c r="Z87" s="487" t="s">
        <v>238</v>
      </c>
      <c r="AA87" s="485" t="s">
        <v>238</v>
      </c>
      <c r="AB87" s="489">
        <v>47368.43</v>
      </c>
      <c r="AC87" s="485" t="s">
        <v>239</v>
      </c>
      <c r="AD87" s="485" t="s">
        <v>238</v>
      </c>
      <c r="AE87" s="485" t="s">
        <v>238</v>
      </c>
      <c r="AF87" s="489">
        <v>900000</v>
      </c>
      <c r="AG87" s="485" t="s">
        <v>238</v>
      </c>
      <c r="AH87" s="285" t="s">
        <v>828</v>
      </c>
      <c r="AI87" s="285" t="s">
        <v>829</v>
      </c>
      <c r="AJ87" s="491"/>
    </row>
    <row r="88" spans="2:36" ht="216.75" x14ac:dyDescent="0.25">
      <c r="B88" s="486"/>
      <c r="C88" s="488"/>
      <c r="D88" s="488"/>
      <c r="E88" s="488"/>
      <c r="F88" s="488"/>
      <c r="G88" s="488"/>
      <c r="H88" s="488"/>
      <c r="I88" s="488"/>
      <c r="J88" s="284" t="s">
        <v>830</v>
      </c>
      <c r="K88" s="284" t="s">
        <v>831</v>
      </c>
      <c r="L88" s="284" t="s">
        <v>104</v>
      </c>
      <c r="M88" s="284">
        <v>1</v>
      </c>
      <c r="N88" s="488"/>
      <c r="O88" s="488"/>
      <c r="P88" s="486"/>
      <c r="Q88" s="486"/>
      <c r="R88" s="486"/>
      <c r="S88" s="494"/>
      <c r="T88" s="490"/>
      <c r="U88" s="490"/>
      <c r="V88" s="490"/>
      <c r="W88" s="488"/>
      <c r="X88" s="488"/>
      <c r="Y88" s="488"/>
      <c r="Z88" s="488"/>
      <c r="AA88" s="486"/>
      <c r="AB88" s="490"/>
      <c r="AC88" s="486"/>
      <c r="AD88" s="486"/>
      <c r="AE88" s="486"/>
      <c r="AF88" s="490"/>
      <c r="AG88" s="486"/>
      <c r="AH88" s="286"/>
      <c r="AI88" s="286"/>
      <c r="AJ88" s="492"/>
    </row>
    <row r="89" spans="2:36" ht="153" x14ac:dyDescent="0.25">
      <c r="B89" s="485" t="s">
        <v>832</v>
      </c>
      <c r="C89" s="487" t="s">
        <v>833</v>
      </c>
      <c r="D89" s="487" t="s">
        <v>822</v>
      </c>
      <c r="E89" s="487" t="s">
        <v>823</v>
      </c>
      <c r="F89" s="487" t="s">
        <v>833</v>
      </c>
      <c r="G89" s="487" t="s">
        <v>824</v>
      </c>
      <c r="H89" s="487" t="s">
        <v>89</v>
      </c>
      <c r="I89" s="487" t="s">
        <v>89</v>
      </c>
      <c r="J89" s="284" t="s">
        <v>825</v>
      </c>
      <c r="K89" s="284" t="s">
        <v>826</v>
      </c>
      <c r="L89" s="284" t="s">
        <v>104</v>
      </c>
      <c r="M89" s="284">
        <v>23</v>
      </c>
      <c r="N89" s="487" t="s">
        <v>290</v>
      </c>
      <c r="O89" s="487" t="s">
        <v>834</v>
      </c>
      <c r="P89" s="485" t="s">
        <v>236</v>
      </c>
      <c r="Q89" s="485" t="s">
        <v>96</v>
      </c>
      <c r="R89" s="485" t="s">
        <v>97</v>
      </c>
      <c r="S89" s="493" t="s">
        <v>237</v>
      </c>
      <c r="T89" s="489">
        <v>1102804.8600000001</v>
      </c>
      <c r="U89" s="489">
        <v>1102804.8600000001</v>
      </c>
      <c r="V89" s="489">
        <v>1102804.8600000001</v>
      </c>
      <c r="W89" s="487" t="s">
        <v>238</v>
      </c>
      <c r="X89" s="487" t="s">
        <v>238</v>
      </c>
      <c r="Y89" s="487" t="s">
        <v>238</v>
      </c>
      <c r="Z89" s="487" t="s">
        <v>238</v>
      </c>
      <c r="AA89" s="485" t="s">
        <v>238</v>
      </c>
      <c r="AB89" s="489">
        <v>58042.37</v>
      </c>
      <c r="AC89" s="485" t="s">
        <v>239</v>
      </c>
      <c r="AD89" s="485" t="s">
        <v>238</v>
      </c>
      <c r="AE89" s="485" t="s">
        <v>238</v>
      </c>
      <c r="AF89" s="489">
        <v>1102804.8600000001</v>
      </c>
      <c r="AG89" s="485" t="s">
        <v>238</v>
      </c>
      <c r="AH89" s="285" t="s">
        <v>835</v>
      </c>
      <c r="AI89" s="285" t="s">
        <v>836</v>
      </c>
      <c r="AJ89" s="491"/>
    </row>
    <row r="90" spans="2:36" ht="216.75" x14ac:dyDescent="0.25">
      <c r="B90" s="486"/>
      <c r="C90" s="488"/>
      <c r="D90" s="488"/>
      <c r="E90" s="488"/>
      <c r="F90" s="488"/>
      <c r="G90" s="488"/>
      <c r="H90" s="488"/>
      <c r="I90" s="488"/>
      <c r="J90" s="284" t="s">
        <v>830</v>
      </c>
      <c r="K90" s="284" t="s">
        <v>831</v>
      </c>
      <c r="L90" s="284" t="s">
        <v>104</v>
      </c>
      <c r="M90" s="284">
        <v>1</v>
      </c>
      <c r="N90" s="488"/>
      <c r="O90" s="488"/>
      <c r="P90" s="486"/>
      <c r="Q90" s="486"/>
      <c r="R90" s="486"/>
      <c r="S90" s="494"/>
      <c r="T90" s="490"/>
      <c r="U90" s="490"/>
      <c r="V90" s="490"/>
      <c r="W90" s="488"/>
      <c r="X90" s="488"/>
      <c r="Y90" s="488"/>
      <c r="Z90" s="488"/>
      <c r="AA90" s="486"/>
      <c r="AB90" s="490"/>
      <c r="AC90" s="486"/>
      <c r="AD90" s="486"/>
      <c r="AE90" s="486"/>
      <c r="AF90" s="490"/>
      <c r="AG90" s="486"/>
      <c r="AH90" s="286"/>
      <c r="AI90" s="286"/>
      <c r="AJ90" s="492"/>
    </row>
    <row r="91" spans="2:36" ht="153" x14ac:dyDescent="0.25">
      <c r="B91" s="485" t="s">
        <v>837</v>
      </c>
      <c r="C91" s="487" t="s">
        <v>838</v>
      </c>
      <c r="D91" s="487" t="s">
        <v>822</v>
      </c>
      <c r="E91" s="487" t="s">
        <v>823</v>
      </c>
      <c r="F91" s="487" t="s">
        <v>838</v>
      </c>
      <c r="G91" s="487" t="s">
        <v>824</v>
      </c>
      <c r="H91" s="487" t="s">
        <v>89</v>
      </c>
      <c r="I91" s="487" t="s">
        <v>89</v>
      </c>
      <c r="J91" s="284" t="s">
        <v>825</v>
      </c>
      <c r="K91" s="284" t="s">
        <v>826</v>
      </c>
      <c r="L91" s="284" t="s">
        <v>104</v>
      </c>
      <c r="M91" s="284">
        <v>14</v>
      </c>
      <c r="N91" s="487" t="s">
        <v>290</v>
      </c>
      <c r="O91" s="487" t="s">
        <v>839</v>
      </c>
      <c r="P91" s="485" t="s">
        <v>236</v>
      </c>
      <c r="Q91" s="485" t="s">
        <v>96</v>
      </c>
      <c r="R91" s="485" t="s">
        <v>97</v>
      </c>
      <c r="S91" s="493" t="s">
        <v>237</v>
      </c>
      <c r="T91" s="489">
        <v>300000</v>
      </c>
      <c r="U91" s="489">
        <v>300000</v>
      </c>
      <c r="V91" s="489">
        <v>300000</v>
      </c>
      <c r="W91" s="487" t="s">
        <v>238</v>
      </c>
      <c r="X91" s="487" t="s">
        <v>238</v>
      </c>
      <c r="Y91" s="487" t="s">
        <v>238</v>
      </c>
      <c r="Z91" s="487" t="s">
        <v>238</v>
      </c>
      <c r="AA91" s="485" t="s">
        <v>238</v>
      </c>
      <c r="AB91" s="489">
        <v>15790</v>
      </c>
      <c r="AC91" s="485" t="s">
        <v>239</v>
      </c>
      <c r="AD91" s="485" t="s">
        <v>238</v>
      </c>
      <c r="AE91" s="485" t="s">
        <v>238</v>
      </c>
      <c r="AF91" s="489">
        <v>300000</v>
      </c>
      <c r="AG91" s="485" t="s">
        <v>238</v>
      </c>
      <c r="AH91" s="285" t="s">
        <v>835</v>
      </c>
      <c r="AI91" s="285" t="s">
        <v>840</v>
      </c>
      <c r="AJ91" s="491"/>
    </row>
    <row r="92" spans="2:36" ht="216.75" x14ac:dyDescent="0.25">
      <c r="B92" s="486"/>
      <c r="C92" s="488"/>
      <c r="D92" s="488"/>
      <c r="E92" s="488"/>
      <c r="F92" s="488"/>
      <c r="G92" s="488"/>
      <c r="H92" s="488"/>
      <c r="I92" s="488"/>
      <c r="J92" s="284" t="s">
        <v>830</v>
      </c>
      <c r="K92" s="284" t="s">
        <v>831</v>
      </c>
      <c r="L92" s="284" t="s">
        <v>104</v>
      </c>
      <c r="M92" s="284">
        <v>1</v>
      </c>
      <c r="N92" s="488"/>
      <c r="O92" s="488"/>
      <c r="P92" s="486"/>
      <c r="Q92" s="486"/>
      <c r="R92" s="486"/>
      <c r="S92" s="494"/>
      <c r="T92" s="490"/>
      <c r="U92" s="490"/>
      <c r="V92" s="490"/>
      <c r="W92" s="488"/>
      <c r="X92" s="488"/>
      <c r="Y92" s="488"/>
      <c r="Z92" s="488"/>
      <c r="AA92" s="486"/>
      <c r="AB92" s="490"/>
      <c r="AC92" s="486"/>
      <c r="AD92" s="486"/>
      <c r="AE92" s="486"/>
      <c r="AF92" s="490"/>
      <c r="AG92" s="486"/>
      <c r="AH92" s="286"/>
      <c r="AI92" s="286"/>
      <c r="AJ92" s="492"/>
    </row>
    <row r="93" spans="2:36" ht="153" x14ac:dyDescent="0.25">
      <c r="B93" s="485" t="s">
        <v>841</v>
      </c>
      <c r="C93" s="487" t="s">
        <v>842</v>
      </c>
      <c r="D93" s="487" t="s">
        <v>843</v>
      </c>
      <c r="E93" s="487" t="s">
        <v>823</v>
      </c>
      <c r="F93" s="487" t="s">
        <v>842</v>
      </c>
      <c r="G93" s="487" t="s">
        <v>824</v>
      </c>
      <c r="H93" s="487" t="s">
        <v>89</v>
      </c>
      <c r="I93" s="487" t="s">
        <v>89</v>
      </c>
      <c r="J93" s="284" t="s">
        <v>825</v>
      </c>
      <c r="K93" s="284" t="s">
        <v>826</v>
      </c>
      <c r="L93" s="284" t="s">
        <v>104</v>
      </c>
      <c r="M93" s="284">
        <v>20</v>
      </c>
      <c r="N93" s="487" t="s">
        <v>290</v>
      </c>
      <c r="O93" s="487" t="s">
        <v>844</v>
      </c>
      <c r="P93" s="485" t="s">
        <v>236</v>
      </c>
      <c r="Q93" s="485" t="s">
        <v>96</v>
      </c>
      <c r="R93" s="485" t="s">
        <v>97</v>
      </c>
      <c r="S93" s="493" t="s">
        <v>237</v>
      </c>
      <c r="T93" s="489">
        <v>350000</v>
      </c>
      <c r="U93" s="489">
        <v>350000</v>
      </c>
      <c r="V93" s="489">
        <v>350000</v>
      </c>
      <c r="W93" s="487" t="s">
        <v>238</v>
      </c>
      <c r="X93" s="487" t="s">
        <v>238</v>
      </c>
      <c r="Y93" s="487" t="s">
        <v>238</v>
      </c>
      <c r="Z93" s="487" t="s">
        <v>238</v>
      </c>
      <c r="AA93" s="485" t="s">
        <v>238</v>
      </c>
      <c r="AB93" s="489">
        <v>18421.060000000001</v>
      </c>
      <c r="AC93" s="485" t="s">
        <v>239</v>
      </c>
      <c r="AD93" s="485" t="s">
        <v>238</v>
      </c>
      <c r="AE93" s="485" t="s">
        <v>238</v>
      </c>
      <c r="AF93" s="489">
        <v>350000</v>
      </c>
      <c r="AG93" s="485" t="s">
        <v>238</v>
      </c>
      <c r="AH93" s="285" t="s">
        <v>845</v>
      </c>
      <c r="AI93" s="285" t="s">
        <v>846</v>
      </c>
      <c r="AJ93" s="491"/>
    </row>
    <row r="94" spans="2:36" ht="216.75" x14ac:dyDescent="0.25">
      <c r="B94" s="486"/>
      <c r="C94" s="488"/>
      <c r="D94" s="488"/>
      <c r="E94" s="488"/>
      <c r="F94" s="488"/>
      <c r="G94" s="488"/>
      <c r="H94" s="488"/>
      <c r="I94" s="488"/>
      <c r="J94" s="284" t="s">
        <v>830</v>
      </c>
      <c r="K94" s="284" t="s">
        <v>831</v>
      </c>
      <c r="L94" s="284" t="s">
        <v>104</v>
      </c>
      <c r="M94" s="284">
        <v>1</v>
      </c>
      <c r="N94" s="488"/>
      <c r="O94" s="488"/>
      <c r="P94" s="486"/>
      <c r="Q94" s="486"/>
      <c r="R94" s="486"/>
      <c r="S94" s="494"/>
      <c r="T94" s="490"/>
      <c r="U94" s="490"/>
      <c r="V94" s="490"/>
      <c r="W94" s="488"/>
      <c r="X94" s="488"/>
      <c r="Y94" s="488"/>
      <c r="Z94" s="488"/>
      <c r="AA94" s="486"/>
      <c r="AB94" s="490"/>
      <c r="AC94" s="486"/>
      <c r="AD94" s="486"/>
      <c r="AE94" s="486"/>
      <c r="AF94" s="490"/>
      <c r="AG94" s="486"/>
      <c r="AH94" s="286"/>
      <c r="AI94" s="286"/>
      <c r="AJ94" s="492"/>
    </row>
    <row r="95" spans="2:36" ht="153" x14ac:dyDescent="0.25">
      <c r="B95" s="485" t="s">
        <v>847</v>
      </c>
      <c r="C95" s="487" t="s">
        <v>848</v>
      </c>
      <c r="D95" s="487" t="s">
        <v>822</v>
      </c>
      <c r="E95" s="487" t="s">
        <v>823</v>
      </c>
      <c r="F95" s="487" t="s">
        <v>848</v>
      </c>
      <c r="G95" s="487" t="s">
        <v>824</v>
      </c>
      <c r="H95" s="487" t="s">
        <v>89</v>
      </c>
      <c r="I95" s="487" t="s">
        <v>89</v>
      </c>
      <c r="J95" s="284" t="s">
        <v>825</v>
      </c>
      <c r="K95" s="284" t="s">
        <v>826</v>
      </c>
      <c r="L95" s="284" t="s">
        <v>104</v>
      </c>
      <c r="M95" s="284">
        <v>33</v>
      </c>
      <c r="N95" s="487" t="s">
        <v>290</v>
      </c>
      <c r="O95" s="487" t="s">
        <v>849</v>
      </c>
      <c r="P95" s="485" t="s">
        <v>236</v>
      </c>
      <c r="Q95" s="485" t="s">
        <v>96</v>
      </c>
      <c r="R95" s="485" t="s">
        <v>97</v>
      </c>
      <c r="S95" s="493" t="s">
        <v>237</v>
      </c>
      <c r="T95" s="489">
        <v>498750</v>
      </c>
      <c r="U95" s="489">
        <v>498750</v>
      </c>
      <c r="V95" s="489">
        <v>498750</v>
      </c>
      <c r="W95" s="487" t="s">
        <v>238</v>
      </c>
      <c r="X95" s="487" t="s">
        <v>238</v>
      </c>
      <c r="Y95" s="487" t="s">
        <v>238</v>
      </c>
      <c r="Z95" s="487" t="s">
        <v>238</v>
      </c>
      <c r="AA95" s="485" t="s">
        <v>238</v>
      </c>
      <c r="AB95" s="489">
        <v>26250</v>
      </c>
      <c r="AC95" s="485" t="s">
        <v>239</v>
      </c>
      <c r="AD95" s="485" t="s">
        <v>238</v>
      </c>
      <c r="AE95" s="485" t="s">
        <v>238</v>
      </c>
      <c r="AF95" s="489">
        <v>498750</v>
      </c>
      <c r="AG95" s="485" t="s">
        <v>238</v>
      </c>
      <c r="AH95" s="285" t="s">
        <v>845</v>
      </c>
      <c r="AI95" s="285" t="s">
        <v>850</v>
      </c>
      <c r="AJ95" s="491"/>
    </row>
    <row r="96" spans="2:36" ht="216.75" x14ac:dyDescent="0.25">
      <c r="B96" s="486"/>
      <c r="C96" s="488"/>
      <c r="D96" s="488"/>
      <c r="E96" s="488"/>
      <c r="F96" s="488"/>
      <c r="G96" s="488"/>
      <c r="H96" s="488"/>
      <c r="I96" s="488"/>
      <c r="J96" s="284" t="s">
        <v>830</v>
      </c>
      <c r="K96" s="284" t="s">
        <v>831</v>
      </c>
      <c r="L96" s="284" t="s">
        <v>104</v>
      </c>
      <c r="M96" s="284">
        <v>1</v>
      </c>
      <c r="N96" s="488"/>
      <c r="O96" s="488"/>
      <c r="P96" s="486"/>
      <c r="Q96" s="486"/>
      <c r="R96" s="486"/>
      <c r="S96" s="494"/>
      <c r="T96" s="490"/>
      <c r="U96" s="490"/>
      <c r="V96" s="490"/>
      <c r="W96" s="488"/>
      <c r="X96" s="488"/>
      <c r="Y96" s="488"/>
      <c r="Z96" s="488"/>
      <c r="AA96" s="486"/>
      <c r="AB96" s="490"/>
      <c r="AC96" s="486"/>
      <c r="AD96" s="486"/>
      <c r="AE96" s="486"/>
      <c r="AF96" s="490"/>
      <c r="AG96" s="486"/>
      <c r="AH96" s="286"/>
      <c r="AI96" s="286"/>
      <c r="AJ96" s="492"/>
    </row>
  </sheetData>
  <mergeCells count="1008">
    <mergeCell ref="AJ95:AJ96"/>
    <mergeCell ref="X95:X96"/>
    <mergeCell ref="Y95:Y96"/>
    <mergeCell ref="Z95:Z96"/>
    <mergeCell ref="AA95:AA96"/>
    <mergeCell ref="AB95:AB96"/>
    <mergeCell ref="AC95:AC96"/>
    <mergeCell ref="R95:R96"/>
    <mergeCell ref="S95:S96"/>
    <mergeCell ref="T95:T96"/>
    <mergeCell ref="U95:U96"/>
    <mergeCell ref="V95:V96"/>
    <mergeCell ref="W95:W96"/>
    <mergeCell ref="H95:H96"/>
    <mergeCell ref="I95:I96"/>
    <mergeCell ref="N95:N96"/>
    <mergeCell ref="O95:O96"/>
    <mergeCell ref="P95:P96"/>
    <mergeCell ref="Q95:Q96"/>
    <mergeCell ref="B95:B96"/>
    <mergeCell ref="C95:C96"/>
    <mergeCell ref="D95:D96"/>
    <mergeCell ref="E95:E96"/>
    <mergeCell ref="F95:F96"/>
    <mergeCell ref="G95:G96"/>
    <mergeCell ref="AC93:AC94"/>
    <mergeCell ref="AD93:AD94"/>
    <mergeCell ref="AE93:AE94"/>
    <mergeCell ref="AF93:AF94"/>
    <mergeCell ref="AG93:AG94"/>
    <mergeCell ref="AD95:AD96"/>
    <mergeCell ref="AE95:AE96"/>
    <mergeCell ref="AF95:AF96"/>
    <mergeCell ref="AG95:AG96"/>
    <mergeCell ref="AJ93:AJ94"/>
    <mergeCell ref="W93:W94"/>
    <mergeCell ref="X93:X94"/>
    <mergeCell ref="Y93:Y94"/>
    <mergeCell ref="Z93:Z94"/>
    <mergeCell ref="AA93:AA94"/>
    <mergeCell ref="AB93:AB94"/>
    <mergeCell ref="Q93:Q94"/>
    <mergeCell ref="R93:R94"/>
    <mergeCell ref="S93:S94"/>
    <mergeCell ref="T93:T94"/>
    <mergeCell ref="U93:U94"/>
    <mergeCell ref="V93:V94"/>
    <mergeCell ref="G93:G94"/>
    <mergeCell ref="H93:H94"/>
    <mergeCell ref="I93:I94"/>
    <mergeCell ref="N93:N94"/>
    <mergeCell ref="O93:O94"/>
    <mergeCell ref="P93:P94"/>
    <mergeCell ref="B93:B94"/>
    <mergeCell ref="C93:C94"/>
    <mergeCell ref="D93:D94"/>
    <mergeCell ref="E93:E94"/>
    <mergeCell ref="F93:F94"/>
    <mergeCell ref="X91:X92"/>
    <mergeCell ref="Y91:Y92"/>
    <mergeCell ref="Z91:Z92"/>
    <mergeCell ref="AA91:AA92"/>
    <mergeCell ref="AB91:AB92"/>
    <mergeCell ref="AC91:AC92"/>
    <mergeCell ref="R91:R92"/>
    <mergeCell ref="S91:S92"/>
    <mergeCell ref="T91:T92"/>
    <mergeCell ref="U91:U92"/>
    <mergeCell ref="V91:V92"/>
    <mergeCell ref="W91:W92"/>
    <mergeCell ref="H91:H92"/>
    <mergeCell ref="I91:I92"/>
    <mergeCell ref="N91:N92"/>
    <mergeCell ref="O91:O92"/>
    <mergeCell ref="P91:P92"/>
    <mergeCell ref="Q91:Q92"/>
    <mergeCell ref="B91:B92"/>
    <mergeCell ref="C91:C92"/>
    <mergeCell ref="D91:D92"/>
    <mergeCell ref="E91:E92"/>
    <mergeCell ref="F91:F92"/>
    <mergeCell ref="G91:G92"/>
    <mergeCell ref="AC89:AC90"/>
    <mergeCell ref="AD89:AD90"/>
    <mergeCell ref="AE89:AE90"/>
    <mergeCell ref="AF89:AF90"/>
    <mergeCell ref="AG89:AG90"/>
    <mergeCell ref="AJ89:AJ90"/>
    <mergeCell ref="W89:W90"/>
    <mergeCell ref="X89:X90"/>
    <mergeCell ref="Y89:Y90"/>
    <mergeCell ref="Z89:Z90"/>
    <mergeCell ref="AA89:AA90"/>
    <mergeCell ref="AB89:AB90"/>
    <mergeCell ref="Q89:Q90"/>
    <mergeCell ref="R89:R90"/>
    <mergeCell ref="S89:S90"/>
    <mergeCell ref="T89:T90"/>
    <mergeCell ref="U89:U90"/>
    <mergeCell ref="V89:V90"/>
    <mergeCell ref="G89:G90"/>
    <mergeCell ref="H89:H90"/>
    <mergeCell ref="I89:I90"/>
    <mergeCell ref="N89:N90"/>
    <mergeCell ref="O89:O90"/>
    <mergeCell ref="P89:P90"/>
    <mergeCell ref="AD91:AD92"/>
    <mergeCell ref="AE91:AE92"/>
    <mergeCell ref="AF91:AF92"/>
    <mergeCell ref="AG91:AG92"/>
    <mergeCell ref="AJ91:AJ92"/>
    <mergeCell ref="B89:B90"/>
    <mergeCell ref="C89:C90"/>
    <mergeCell ref="D89:D90"/>
    <mergeCell ref="E89:E90"/>
    <mergeCell ref="F89:F90"/>
    <mergeCell ref="X87:X88"/>
    <mergeCell ref="Y87:Y88"/>
    <mergeCell ref="Z87:Z88"/>
    <mergeCell ref="AA87:AA88"/>
    <mergeCell ref="AB87:AB88"/>
    <mergeCell ref="AC87:AC88"/>
    <mergeCell ref="R87:R88"/>
    <mergeCell ref="S87:S88"/>
    <mergeCell ref="T87:T88"/>
    <mergeCell ref="U87:U88"/>
    <mergeCell ref="V87:V88"/>
    <mergeCell ref="W87:W88"/>
    <mergeCell ref="H87:H88"/>
    <mergeCell ref="I87:I88"/>
    <mergeCell ref="N87:N88"/>
    <mergeCell ref="O87:O88"/>
    <mergeCell ref="P87:P88"/>
    <mergeCell ref="Q87:Q88"/>
    <mergeCell ref="AH85:AH86"/>
    <mergeCell ref="AI85:AI86"/>
    <mergeCell ref="AJ85:AJ86"/>
    <mergeCell ref="B87:B88"/>
    <mergeCell ref="C87:C88"/>
    <mergeCell ref="D87:D88"/>
    <mergeCell ref="E87:E88"/>
    <mergeCell ref="F87:F88"/>
    <mergeCell ref="G87:G88"/>
    <mergeCell ref="AA85:AA86"/>
    <mergeCell ref="AB85:AB86"/>
    <mergeCell ref="AC85:AC86"/>
    <mergeCell ref="AD85:AD86"/>
    <mergeCell ref="AE85:AE86"/>
    <mergeCell ref="AF85:AF86"/>
    <mergeCell ref="U85:U86"/>
    <mergeCell ref="V85:V86"/>
    <mergeCell ref="W85:W86"/>
    <mergeCell ref="X85:X86"/>
    <mergeCell ref="Y85:Y86"/>
    <mergeCell ref="Z85:Z86"/>
    <mergeCell ref="O85:O86"/>
    <mergeCell ref="P85:P86"/>
    <mergeCell ref="Q85:Q86"/>
    <mergeCell ref="R85:R86"/>
    <mergeCell ref="S85:S86"/>
    <mergeCell ref="T85:T86"/>
    <mergeCell ref="AD87:AD88"/>
    <mergeCell ref="AE87:AE88"/>
    <mergeCell ref="AF87:AF88"/>
    <mergeCell ref="AG87:AG88"/>
    <mergeCell ref="AJ87:AJ88"/>
    <mergeCell ref="B85:B86"/>
    <mergeCell ref="C85:C86"/>
    <mergeCell ref="D85:D86"/>
    <mergeCell ref="E85:E86"/>
    <mergeCell ref="F85:F86"/>
    <mergeCell ref="G85:G86"/>
    <mergeCell ref="H85:H86"/>
    <mergeCell ref="I85:I86"/>
    <mergeCell ref="N85:N86"/>
    <mergeCell ref="AD82:AD84"/>
    <mergeCell ref="AE82:AE84"/>
    <mergeCell ref="AF82:AF84"/>
    <mergeCell ref="AG82:AG84"/>
    <mergeCell ref="AH82:AH84"/>
    <mergeCell ref="AI82:AI84"/>
    <mergeCell ref="X82:X84"/>
    <mergeCell ref="Y82:Y84"/>
    <mergeCell ref="Z82:Z84"/>
    <mergeCell ref="AA82:AA84"/>
    <mergeCell ref="AB82:AB84"/>
    <mergeCell ref="AC82:AC84"/>
    <mergeCell ref="R82:R84"/>
    <mergeCell ref="S82:S84"/>
    <mergeCell ref="T82:T84"/>
    <mergeCell ref="U82:U84"/>
    <mergeCell ref="V82:V84"/>
    <mergeCell ref="W82:W84"/>
    <mergeCell ref="H82:H84"/>
    <mergeCell ref="I82:I84"/>
    <mergeCell ref="N82:N84"/>
    <mergeCell ref="O82:O84"/>
    <mergeCell ref="AG85:AG86"/>
    <mergeCell ref="P82:P84"/>
    <mergeCell ref="Q82:Q84"/>
    <mergeCell ref="AG80:AG81"/>
    <mergeCell ref="AH80:AH81"/>
    <mergeCell ref="AI80:AI81"/>
    <mergeCell ref="AJ80:AJ81"/>
    <mergeCell ref="B82:B84"/>
    <mergeCell ref="C82:C84"/>
    <mergeCell ref="D82:D84"/>
    <mergeCell ref="E82:E84"/>
    <mergeCell ref="F82:F84"/>
    <mergeCell ref="G82:G84"/>
    <mergeCell ref="AA80:AA81"/>
    <mergeCell ref="AB80:AB81"/>
    <mergeCell ref="AC80:AC81"/>
    <mergeCell ref="AD80:AD81"/>
    <mergeCell ref="AE80:AE81"/>
    <mergeCell ref="AF80:AF81"/>
    <mergeCell ref="U80:U81"/>
    <mergeCell ref="V80:V81"/>
    <mergeCell ref="W80:W81"/>
    <mergeCell ref="X80:X81"/>
    <mergeCell ref="Y80:Y81"/>
    <mergeCell ref="Z80:Z81"/>
    <mergeCell ref="O80:O81"/>
    <mergeCell ref="P80:P81"/>
    <mergeCell ref="Q80:Q81"/>
    <mergeCell ref="R80:R81"/>
    <mergeCell ref="S80:S81"/>
    <mergeCell ref="T80:T81"/>
    <mergeCell ref="AJ82:AJ84"/>
    <mergeCell ref="B80:B81"/>
    <mergeCell ref="C80:C81"/>
    <mergeCell ref="D80:D81"/>
    <mergeCell ref="E80:E81"/>
    <mergeCell ref="F80:F81"/>
    <mergeCell ref="G80:G81"/>
    <mergeCell ref="H80:H81"/>
    <mergeCell ref="I80:I81"/>
    <mergeCell ref="N80:N81"/>
    <mergeCell ref="AD78:AD79"/>
    <mergeCell ref="AE78:AE79"/>
    <mergeCell ref="AF78:AF79"/>
    <mergeCell ref="AG78:AG79"/>
    <mergeCell ref="AH78:AH79"/>
    <mergeCell ref="AI78:AI79"/>
    <mergeCell ref="X78:X79"/>
    <mergeCell ref="Y78:Y79"/>
    <mergeCell ref="Z78:Z79"/>
    <mergeCell ref="AA78:AA79"/>
    <mergeCell ref="AB78:AB79"/>
    <mergeCell ref="AC78:AC79"/>
    <mergeCell ref="R78:R79"/>
    <mergeCell ref="S78:S79"/>
    <mergeCell ref="T78:T79"/>
    <mergeCell ref="U78:U79"/>
    <mergeCell ref="V78:V79"/>
    <mergeCell ref="W78:W79"/>
    <mergeCell ref="H78:H79"/>
    <mergeCell ref="I78:I79"/>
    <mergeCell ref="N78:N79"/>
    <mergeCell ref="O78:O79"/>
    <mergeCell ref="P78:P79"/>
    <mergeCell ref="Q78:Q79"/>
    <mergeCell ref="AG75:AG77"/>
    <mergeCell ref="AH75:AH77"/>
    <mergeCell ref="AI75:AI77"/>
    <mergeCell ref="AJ75:AJ77"/>
    <mergeCell ref="B78:B79"/>
    <mergeCell ref="C78:C79"/>
    <mergeCell ref="D78:D79"/>
    <mergeCell ref="E78:E79"/>
    <mergeCell ref="F78:F79"/>
    <mergeCell ref="G78:G79"/>
    <mergeCell ref="AA75:AA77"/>
    <mergeCell ref="AB75:AB77"/>
    <mergeCell ref="AC75:AC77"/>
    <mergeCell ref="AD75:AD77"/>
    <mergeCell ref="AE75:AE77"/>
    <mergeCell ref="AF75:AF77"/>
    <mergeCell ref="U75:U77"/>
    <mergeCell ref="V75:V77"/>
    <mergeCell ref="W75:W77"/>
    <mergeCell ref="X75:X77"/>
    <mergeCell ref="Y75:Y77"/>
    <mergeCell ref="Z75:Z77"/>
    <mergeCell ref="O75:O77"/>
    <mergeCell ref="P75:P77"/>
    <mergeCell ref="Q75:Q77"/>
    <mergeCell ref="R75:R77"/>
    <mergeCell ref="S75:S77"/>
    <mergeCell ref="T75:T77"/>
    <mergeCell ref="AJ78:AJ79"/>
    <mergeCell ref="B75:B77"/>
    <mergeCell ref="C75:C77"/>
    <mergeCell ref="D75:D77"/>
    <mergeCell ref="E75:E77"/>
    <mergeCell ref="F75:F77"/>
    <mergeCell ref="G75:G77"/>
    <mergeCell ref="H75:H77"/>
    <mergeCell ref="I75:I77"/>
    <mergeCell ref="N75:N77"/>
    <mergeCell ref="AD72:AD74"/>
    <mergeCell ref="AE72:AE74"/>
    <mergeCell ref="AF72:AF74"/>
    <mergeCell ref="AG72:AG74"/>
    <mergeCell ref="AH72:AH74"/>
    <mergeCell ref="AI72:AI74"/>
    <mergeCell ref="X72:X74"/>
    <mergeCell ref="Y72:Y74"/>
    <mergeCell ref="Z72:Z74"/>
    <mergeCell ref="AA72:AA74"/>
    <mergeCell ref="AB72:AB74"/>
    <mergeCell ref="AC72:AC74"/>
    <mergeCell ref="R72:R74"/>
    <mergeCell ref="S72:S74"/>
    <mergeCell ref="T72:T74"/>
    <mergeCell ref="U72:U74"/>
    <mergeCell ref="V72:V74"/>
    <mergeCell ref="W72:W74"/>
    <mergeCell ref="H72:H74"/>
    <mergeCell ref="I72:I74"/>
    <mergeCell ref="N72:N74"/>
    <mergeCell ref="O72:O74"/>
    <mergeCell ref="P72:P74"/>
    <mergeCell ref="Q72:Q74"/>
    <mergeCell ref="AG69:AG71"/>
    <mergeCell ref="AH69:AH71"/>
    <mergeCell ref="AI69:AI71"/>
    <mergeCell ref="AJ69:AJ71"/>
    <mergeCell ref="B72:B74"/>
    <mergeCell ref="C72:C74"/>
    <mergeCell ref="D72:D74"/>
    <mergeCell ref="E72:E74"/>
    <mergeCell ref="F72:F74"/>
    <mergeCell ref="G72:G74"/>
    <mergeCell ref="AA69:AA71"/>
    <mergeCell ref="AB69:AB71"/>
    <mergeCell ref="AC69:AC71"/>
    <mergeCell ref="AD69:AD71"/>
    <mergeCell ref="AE69:AE71"/>
    <mergeCell ref="AF69:AF71"/>
    <mergeCell ref="U69:U71"/>
    <mergeCell ref="V69:V71"/>
    <mergeCell ref="W69:W71"/>
    <mergeCell ref="X69:X71"/>
    <mergeCell ref="Y69:Y71"/>
    <mergeCell ref="Z69:Z71"/>
    <mergeCell ref="O69:O71"/>
    <mergeCell ref="P69:P71"/>
    <mergeCell ref="Q69:Q71"/>
    <mergeCell ref="R69:R71"/>
    <mergeCell ref="S69:S71"/>
    <mergeCell ref="T69:T71"/>
    <mergeCell ref="AJ72:AJ74"/>
    <mergeCell ref="B69:B71"/>
    <mergeCell ref="C69:C71"/>
    <mergeCell ref="D69:D71"/>
    <mergeCell ref="E69:E71"/>
    <mergeCell ref="F69:F71"/>
    <mergeCell ref="G69:G71"/>
    <mergeCell ref="H69:H71"/>
    <mergeCell ref="I69:I71"/>
    <mergeCell ref="N69:N71"/>
    <mergeCell ref="AD64:AD66"/>
    <mergeCell ref="AE64:AE66"/>
    <mergeCell ref="AF64:AF66"/>
    <mergeCell ref="AG64:AG66"/>
    <mergeCell ref="AH64:AH66"/>
    <mergeCell ref="AI64:AI66"/>
    <mergeCell ref="X64:X66"/>
    <mergeCell ref="Y64:Y66"/>
    <mergeCell ref="Z64:Z66"/>
    <mergeCell ref="AA64:AA66"/>
    <mergeCell ref="AB64:AB66"/>
    <mergeCell ref="AC64:AC66"/>
    <mergeCell ref="R64:R66"/>
    <mergeCell ref="S64:S66"/>
    <mergeCell ref="T64:T66"/>
    <mergeCell ref="U64:U66"/>
    <mergeCell ref="V64:V66"/>
    <mergeCell ref="W64:W66"/>
    <mergeCell ref="H64:H66"/>
    <mergeCell ref="I64:I66"/>
    <mergeCell ref="N64:N66"/>
    <mergeCell ref="O64:O66"/>
    <mergeCell ref="P64:P66"/>
    <mergeCell ref="Q64:Q66"/>
    <mergeCell ref="AG61:AG63"/>
    <mergeCell ref="AH61:AH63"/>
    <mergeCell ref="AI61:AI63"/>
    <mergeCell ref="AJ61:AJ63"/>
    <mergeCell ref="B64:B66"/>
    <mergeCell ref="C64:C66"/>
    <mergeCell ref="D64:D66"/>
    <mergeCell ref="E64:E66"/>
    <mergeCell ref="F64:F66"/>
    <mergeCell ref="G64:G66"/>
    <mergeCell ref="AA61:AA63"/>
    <mergeCell ref="AB61:AB63"/>
    <mergeCell ref="AC61:AC63"/>
    <mergeCell ref="AD61:AD63"/>
    <mergeCell ref="AE61:AE63"/>
    <mergeCell ref="AF61:AF63"/>
    <mergeCell ref="U61:U63"/>
    <mergeCell ref="V61:V63"/>
    <mergeCell ref="W61:W63"/>
    <mergeCell ref="X61:X63"/>
    <mergeCell ref="Y61:Y63"/>
    <mergeCell ref="Z61:Z63"/>
    <mergeCell ref="O61:O63"/>
    <mergeCell ref="P61:P63"/>
    <mergeCell ref="Q61:Q63"/>
    <mergeCell ref="R61:R63"/>
    <mergeCell ref="S61:S63"/>
    <mergeCell ref="T61:T63"/>
    <mergeCell ref="AJ64:AJ66"/>
    <mergeCell ref="B61:B63"/>
    <mergeCell ref="C61:C63"/>
    <mergeCell ref="D61:D63"/>
    <mergeCell ref="E61:E63"/>
    <mergeCell ref="F61:F63"/>
    <mergeCell ref="G61:G63"/>
    <mergeCell ref="H61:H63"/>
    <mergeCell ref="I61:I63"/>
    <mergeCell ref="N61:N63"/>
    <mergeCell ref="AD59:AD60"/>
    <mergeCell ref="AE59:AE60"/>
    <mergeCell ref="AF59:AF60"/>
    <mergeCell ref="AG59:AG60"/>
    <mergeCell ref="AH59:AH60"/>
    <mergeCell ref="AI59:AI60"/>
    <mergeCell ref="X59:X60"/>
    <mergeCell ref="Y59:Y60"/>
    <mergeCell ref="Z59:Z60"/>
    <mergeCell ref="AA59:AA60"/>
    <mergeCell ref="AB59:AB60"/>
    <mergeCell ref="AC59:AC60"/>
    <mergeCell ref="R59:R60"/>
    <mergeCell ref="S59:S60"/>
    <mergeCell ref="T59:T60"/>
    <mergeCell ref="U59:U60"/>
    <mergeCell ref="V59:V60"/>
    <mergeCell ref="W59:W60"/>
    <mergeCell ref="H59:H60"/>
    <mergeCell ref="I59:I60"/>
    <mergeCell ref="N59:N60"/>
    <mergeCell ref="O59:O60"/>
    <mergeCell ref="P59:P60"/>
    <mergeCell ref="Q59:Q60"/>
    <mergeCell ref="AG57:AG58"/>
    <mergeCell ref="AH57:AH58"/>
    <mergeCell ref="AI57:AI58"/>
    <mergeCell ref="AJ57:AJ58"/>
    <mergeCell ref="B59:B60"/>
    <mergeCell ref="C59:C60"/>
    <mergeCell ref="D59:D60"/>
    <mergeCell ref="E59:E60"/>
    <mergeCell ref="F59:F60"/>
    <mergeCell ref="G59:G60"/>
    <mergeCell ref="AA57:AA58"/>
    <mergeCell ref="AB57:AB58"/>
    <mergeCell ref="AC57:AC58"/>
    <mergeCell ref="AD57:AD58"/>
    <mergeCell ref="AE57:AE58"/>
    <mergeCell ref="AF57:AF58"/>
    <mergeCell ref="U57:U58"/>
    <mergeCell ref="V57:V58"/>
    <mergeCell ref="W57:W58"/>
    <mergeCell ref="X57:X58"/>
    <mergeCell ref="Y57:Y58"/>
    <mergeCell ref="Z57:Z58"/>
    <mergeCell ref="O57:O58"/>
    <mergeCell ref="P57:P58"/>
    <mergeCell ref="Q57:Q58"/>
    <mergeCell ref="R57:R58"/>
    <mergeCell ref="S57:S58"/>
    <mergeCell ref="T57:T58"/>
    <mergeCell ref="AJ59:AJ60"/>
    <mergeCell ref="AJ55:AJ56"/>
    <mergeCell ref="B57:B58"/>
    <mergeCell ref="C57:C58"/>
    <mergeCell ref="D57:D58"/>
    <mergeCell ref="E57:E58"/>
    <mergeCell ref="F57:F58"/>
    <mergeCell ref="G57:G58"/>
    <mergeCell ref="H57:H58"/>
    <mergeCell ref="I57:I58"/>
    <mergeCell ref="N57:N58"/>
    <mergeCell ref="AD55:AD56"/>
    <mergeCell ref="AE55:AE56"/>
    <mergeCell ref="AF55:AF56"/>
    <mergeCell ref="AG55:AG56"/>
    <mergeCell ref="AH55:AH56"/>
    <mergeCell ref="AI55:AI56"/>
    <mergeCell ref="X55:X56"/>
    <mergeCell ref="Y55:Y56"/>
    <mergeCell ref="Z55:Z56"/>
    <mergeCell ref="AA55:AA56"/>
    <mergeCell ref="AB55:AB56"/>
    <mergeCell ref="AC55:AC56"/>
    <mergeCell ref="R55:R56"/>
    <mergeCell ref="S55:S56"/>
    <mergeCell ref="T55:T56"/>
    <mergeCell ref="U55:U56"/>
    <mergeCell ref="V55:V56"/>
    <mergeCell ref="W55:W56"/>
    <mergeCell ref="H55:H56"/>
    <mergeCell ref="I55:I56"/>
    <mergeCell ref="N55:N56"/>
    <mergeCell ref="O55:O56"/>
    <mergeCell ref="P55:P56"/>
    <mergeCell ref="Q55:Q56"/>
    <mergeCell ref="B55:B56"/>
    <mergeCell ref="C55:C56"/>
    <mergeCell ref="D55:D56"/>
    <mergeCell ref="E55:E56"/>
    <mergeCell ref="F55:F56"/>
    <mergeCell ref="G55:G56"/>
    <mergeCell ref="X50:X54"/>
    <mergeCell ref="Y50:Y54"/>
    <mergeCell ref="Z50:Z54"/>
    <mergeCell ref="AA50:AA54"/>
    <mergeCell ref="AB50:AB54"/>
    <mergeCell ref="AC50:AC54"/>
    <mergeCell ref="P50:P54"/>
    <mergeCell ref="Q50:Q54"/>
    <mergeCell ref="R50:R54"/>
    <mergeCell ref="S50:S54"/>
    <mergeCell ref="U50:U54"/>
    <mergeCell ref="V50:V54"/>
    <mergeCell ref="W50:W54"/>
    <mergeCell ref="AJ48:AJ54"/>
    <mergeCell ref="C50:C54"/>
    <mergeCell ref="D50:D54"/>
    <mergeCell ref="E50:E54"/>
    <mergeCell ref="F50:F54"/>
    <mergeCell ref="G50:G54"/>
    <mergeCell ref="H50:H54"/>
    <mergeCell ref="I50:I54"/>
    <mergeCell ref="N50:N54"/>
    <mergeCell ref="O50:O54"/>
    <mergeCell ref="AD48:AD49"/>
    <mergeCell ref="AE48:AE49"/>
    <mergeCell ref="AF48:AF49"/>
    <mergeCell ref="AG48:AG49"/>
    <mergeCell ref="AH48:AH54"/>
    <mergeCell ref="AI48:AI54"/>
    <mergeCell ref="AD50:AD54"/>
    <mergeCell ref="AE50:AE54"/>
    <mergeCell ref="AF50:AF54"/>
    <mergeCell ref="AG50:AG54"/>
    <mergeCell ref="X48:X49"/>
    <mergeCell ref="Y48:Y49"/>
    <mergeCell ref="Z48:Z49"/>
    <mergeCell ref="AA48:AA49"/>
    <mergeCell ref="AB48:AB49"/>
    <mergeCell ref="AC48:AC49"/>
    <mergeCell ref="R48:R49"/>
    <mergeCell ref="S48:S49"/>
    <mergeCell ref="T48:T54"/>
    <mergeCell ref="U48:U49"/>
    <mergeCell ref="V48:V49"/>
    <mergeCell ref="W48:W49"/>
    <mergeCell ref="H48:H49"/>
    <mergeCell ref="I48:I49"/>
    <mergeCell ref="N48:N49"/>
    <mergeCell ref="O48:O49"/>
    <mergeCell ref="P48:P49"/>
    <mergeCell ref="Q48:Q49"/>
    <mergeCell ref="AD43:AD47"/>
    <mergeCell ref="AE43:AE47"/>
    <mergeCell ref="AF43:AF47"/>
    <mergeCell ref="AG43:AG47"/>
    <mergeCell ref="B48:B54"/>
    <mergeCell ref="C48:C49"/>
    <mergeCell ref="D48:D49"/>
    <mergeCell ref="E48:E49"/>
    <mergeCell ref="F48:F49"/>
    <mergeCell ref="G48:G49"/>
    <mergeCell ref="X43:X47"/>
    <mergeCell ref="Y43:Y47"/>
    <mergeCell ref="Z43:Z47"/>
    <mergeCell ref="AA43:AA47"/>
    <mergeCell ref="AB43:AB47"/>
    <mergeCell ref="AC43:AC47"/>
    <mergeCell ref="R43:R47"/>
    <mergeCell ref="S43:S47"/>
    <mergeCell ref="T43:T47"/>
    <mergeCell ref="U43:U47"/>
    <mergeCell ref="V43:V47"/>
    <mergeCell ref="W43:W47"/>
    <mergeCell ref="H43:H47"/>
    <mergeCell ref="I43:I47"/>
    <mergeCell ref="N43:N47"/>
    <mergeCell ref="O43:O47"/>
    <mergeCell ref="Q43:Q47"/>
    <mergeCell ref="AF39:AF42"/>
    <mergeCell ref="AG39:AG42"/>
    <mergeCell ref="AH39:AH47"/>
    <mergeCell ref="AI39:AI47"/>
    <mergeCell ref="AJ39:AJ47"/>
    <mergeCell ref="C43:C47"/>
    <mergeCell ref="D43:D47"/>
    <mergeCell ref="E43:E47"/>
    <mergeCell ref="F43:F47"/>
    <mergeCell ref="G43:G47"/>
    <mergeCell ref="Z39:Z42"/>
    <mergeCell ref="AA39:AA42"/>
    <mergeCell ref="AB39:AB42"/>
    <mergeCell ref="AC39:AC42"/>
    <mergeCell ref="AD39:AD42"/>
    <mergeCell ref="AE39:AE42"/>
    <mergeCell ref="T39:T42"/>
    <mergeCell ref="U39:U42"/>
    <mergeCell ref="V39:V42"/>
    <mergeCell ref="W39:W42"/>
    <mergeCell ref="X39:X42"/>
    <mergeCell ref="Y39:Y42"/>
    <mergeCell ref="N39:N42"/>
    <mergeCell ref="O39:O42"/>
    <mergeCell ref="P39:P42"/>
    <mergeCell ref="Q39:Q42"/>
    <mergeCell ref="R39:R42"/>
    <mergeCell ref="S39:S42"/>
    <mergeCell ref="B39:B47"/>
    <mergeCell ref="C39:C42"/>
    <mergeCell ref="D39:D42"/>
    <mergeCell ref="E39:E42"/>
    <mergeCell ref="F39:F42"/>
    <mergeCell ref="G39:G42"/>
    <mergeCell ref="H39:H42"/>
    <mergeCell ref="I39:I42"/>
    <mergeCell ref="J39:M42"/>
    <mergeCell ref="AD37:AD38"/>
    <mergeCell ref="AE37:AE38"/>
    <mergeCell ref="AF37:AF38"/>
    <mergeCell ref="AG37:AG38"/>
    <mergeCell ref="AH37:AH38"/>
    <mergeCell ref="AI37:AI38"/>
    <mergeCell ref="X37:X38"/>
    <mergeCell ref="Y37:Y38"/>
    <mergeCell ref="Z37:Z38"/>
    <mergeCell ref="AA37:AA38"/>
    <mergeCell ref="AB37:AB38"/>
    <mergeCell ref="AC37:AC38"/>
    <mergeCell ref="R37:R38"/>
    <mergeCell ref="S37:S38"/>
    <mergeCell ref="T37:T38"/>
    <mergeCell ref="U37:U38"/>
    <mergeCell ref="V37:V38"/>
    <mergeCell ref="W37:W38"/>
    <mergeCell ref="H37:H38"/>
    <mergeCell ref="I37:I38"/>
    <mergeCell ref="N37:N38"/>
    <mergeCell ref="O37:O38"/>
    <mergeCell ref="P43:P47"/>
    <mergeCell ref="P37:P38"/>
    <mergeCell ref="Q37:Q38"/>
    <mergeCell ref="AG34:AG36"/>
    <mergeCell ref="AH34:AH36"/>
    <mergeCell ref="AI34:AI36"/>
    <mergeCell ref="AJ34:AJ36"/>
    <mergeCell ref="B37:B38"/>
    <mergeCell ref="C37:C38"/>
    <mergeCell ref="D37:D38"/>
    <mergeCell ref="E37:E38"/>
    <mergeCell ref="F37:F38"/>
    <mergeCell ref="G37:G38"/>
    <mergeCell ref="AA34:AA36"/>
    <mergeCell ref="AB34:AB36"/>
    <mergeCell ref="AC34:AC36"/>
    <mergeCell ref="AD34:AD36"/>
    <mergeCell ref="AE34:AE36"/>
    <mergeCell ref="AF34:AF36"/>
    <mergeCell ref="U34:U36"/>
    <mergeCell ref="V34:V36"/>
    <mergeCell ref="W34:W36"/>
    <mergeCell ref="X34:X36"/>
    <mergeCell ref="Y34:Y36"/>
    <mergeCell ref="Z34:Z36"/>
    <mergeCell ref="O34:O36"/>
    <mergeCell ref="P34:P36"/>
    <mergeCell ref="Q34:Q36"/>
    <mergeCell ref="R34:R36"/>
    <mergeCell ref="S34:S36"/>
    <mergeCell ref="T34:T36"/>
    <mergeCell ref="AJ37:AJ38"/>
    <mergeCell ref="AJ31:AJ33"/>
    <mergeCell ref="B34:B36"/>
    <mergeCell ref="C34:C36"/>
    <mergeCell ref="D34:D36"/>
    <mergeCell ref="E34:E36"/>
    <mergeCell ref="F34:F36"/>
    <mergeCell ref="G34:G36"/>
    <mergeCell ref="H34:H36"/>
    <mergeCell ref="I34:I36"/>
    <mergeCell ref="N34:N36"/>
    <mergeCell ref="AD31:AD33"/>
    <mergeCell ref="AE31:AE33"/>
    <mergeCell ref="AF31:AF33"/>
    <mergeCell ref="AG31:AG33"/>
    <mergeCell ref="AH31:AH33"/>
    <mergeCell ref="AI31:AI33"/>
    <mergeCell ref="X31:X33"/>
    <mergeCell ref="Y31:Y33"/>
    <mergeCell ref="Z31:Z33"/>
    <mergeCell ref="AA31:AA33"/>
    <mergeCell ref="AB31:AB33"/>
    <mergeCell ref="AC31:AC33"/>
    <mergeCell ref="R31:R33"/>
    <mergeCell ref="S31:S33"/>
    <mergeCell ref="T31:T33"/>
    <mergeCell ref="U31:U33"/>
    <mergeCell ref="V31:V33"/>
    <mergeCell ref="W31:W33"/>
    <mergeCell ref="H31:H33"/>
    <mergeCell ref="I31:I33"/>
    <mergeCell ref="N31:N33"/>
    <mergeCell ref="O31:O33"/>
    <mergeCell ref="P31:P33"/>
    <mergeCell ref="Q31:Q33"/>
    <mergeCell ref="B31:B33"/>
    <mergeCell ref="C31:C33"/>
    <mergeCell ref="D31:D33"/>
    <mergeCell ref="E31:E33"/>
    <mergeCell ref="F31:F33"/>
    <mergeCell ref="G31:G33"/>
    <mergeCell ref="AE28:AE30"/>
    <mergeCell ref="AF28:AF30"/>
    <mergeCell ref="AG28:AG30"/>
    <mergeCell ref="AH28:AH30"/>
    <mergeCell ref="AI28:AI30"/>
    <mergeCell ref="AJ28:AJ30"/>
    <mergeCell ref="Y28:Y30"/>
    <mergeCell ref="Z28:Z30"/>
    <mergeCell ref="AA28:AA30"/>
    <mergeCell ref="AB28:AB30"/>
    <mergeCell ref="AC28:AC30"/>
    <mergeCell ref="AD28:AD30"/>
    <mergeCell ref="S28:S30"/>
    <mergeCell ref="T28:T30"/>
    <mergeCell ref="U28:U30"/>
    <mergeCell ref="V28:V30"/>
    <mergeCell ref="W28:W30"/>
    <mergeCell ref="X28:X30"/>
    <mergeCell ref="I28:I30"/>
    <mergeCell ref="N28:N30"/>
    <mergeCell ref="O28:O30"/>
    <mergeCell ref="P28:P30"/>
    <mergeCell ref="Q28:Q30"/>
    <mergeCell ref="R28:R30"/>
    <mergeCell ref="AJ25:AJ27"/>
    <mergeCell ref="B28:B30"/>
    <mergeCell ref="C28:C30"/>
    <mergeCell ref="D28:D30"/>
    <mergeCell ref="E28:E30"/>
    <mergeCell ref="F28:F30"/>
    <mergeCell ref="G28:G30"/>
    <mergeCell ref="H28:H30"/>
    <mergeCell ref="AB25:AB27"/>
    <mergeCell ref="AC25:AC27"/>
    <mergeCell ref="AD25:AD27"/>
    <mergeCell ref="AE25:AE27"/>
    <mergeCell ref="AF25:AF27"/>
    <mergeCell ref="AG25:AG27"/>
    <mergeCell ref="V25:V27"/>
    <mergeCell ref="W25:W27"/>
    <mergeCell ref="X25:X27"/>
    <mergeCell ref="Y25:Y27"/>
    <mergeCell ref="Z25:Z27"/>
    <mergeCell ref="AA25:AA27"/>
    <mergeCell ref="P25:P27"/>
    <mergeCell ref="Q25:Q27"/>
    <mergeCell ref="R25:R27"/>
    <mergeCell ref="S25:S27"/>
    <mergeCell ref="T25:T27"/>
    <mergeCell ref="U25:U27"/>
    <mergeCell ref="G25:G27"/>
    <mergeCell ref="H25:H27"/>
    <mergeCell ref="I25:I27"/>
    <mergeCell ref="J25:M27"/>
    <mergeCell ref="N25:N27"/>
    <mergeCell ref="O25:O27"/>
    <mergeCell ref="C22:C24"/>
    <mergeCell ref="D22:D24"/>
    <mergeCell ref="E22:E24"/>
    <mergeCell ref="F22:F24"/>
    <mergeCell ref="G22:G24"/>
    <mergeCell ref="B25:B27"/>
    <mergeCell ref="C25:C27"/>
    <mergeCell ref="D25:D27"/>
    <mergeCell ref="E25:E27"/>
    <mergeCell ref="F25:F27"/>
    <mergeCell ref="AE19:AE24"/>
    <mergeCell ref="AF19:AF24"/>
    <mergeCell ref="AG19:AG24"/>
    <mergeCell ref="AH19:AH24"/>
    <mergeCell ref="AI19:AI24"/>
    <mergeCell ref="AH25:AH27"/>
    <mergeCell ref="AI25:AI27"/>
    <mergeCell ref="AJ19:AJ24"/>
    <mergeCell ref="Y19:Y24"/>
    <mergeCell ref="Z19:Z24"/>
    <mergeCell ref="AA19:AA24"/>
    <mergeCell ref="AB19:AB24"/>
    <mergeCell ref="AC19:AC24"/>
    <mergeCell ref="AD19:AD24"/>
    <mergeCell ref="S19:S24"/>
    <mergeCell ref="T19:T24"/>
    <mergeCell ref="U19:U24"/>
    <mergeCell ref="V19:V24"/>
    <mergeCell ref="W19:W24"/>
    <mergeCell ref="X19:X24"/>
    <mergeCell ref="J19:M24"/>
    <mergeCell ref="N19:N24"/>
    <mergeCell ref="O19:O24"/>
    <mergeCell ref="P19:P24"/>
    <mergeCell ref="Q19:Q24"/>
    <mergeCell ref="R19:R24"/>
    <mergeCell ref="B19:B24"/>
    <mergeCell ref="C19:C21"/>
    <mergeCell ref="D19:D21"/>
    <mergeCell ref="E19:E21"/>
    <mergeCell ref="F19:F21"/>
    <mergeCell ref="G19:G21"/>
    <mergeCell ref="H19:H24"/>
    <mergeCell ref="I19:I24"/>
    <mergeCell ref="AC16:AC18"/>
    <mergeCell ref="AD16:AD18"/>
    <mergeCell ref="AE16:AE18"/>
    <mergeCell ref="AF16:AF18"/>
    <mergeCell ref="AG16:AG18"/>
    <mergeCell ref="AH16:AH18"/>
    <mergeCell ref="W16:W18"/>
    <mergeCell ref="X16:X18"/>
    <mergeCell ref="Y16:Y18"/>
    <mergeCell ref="Z16:Z18"/>
    <mergeCell ref="AA16:AA18"/>
    <mergeCell ref="AB16:AB18"/>
    <mergeCell ref="Q16:Q18"/>
    <mergeCell ref="R16:R18"/>
    <mergeCell ref="S16:S18"/>
    <mergeCell ref="T16:T18"/>
    <mergeCell ref="U16:U18"/>
    <mergeCell ref="V16:V18"/>
    <mergeCell ref="H16:H18"/>
    <mergeCell ref="I16:I18"/>
    <mergeCell ref="J16:M18"/>
    <mergeCell ref="N16:N18"/>
    <mergeCell ref="O16:O18"/>
    <mergeCell ref="P16:P18"/>
    <mergeCell ref="AG13:AG15"/>
    <mergeCell ref="AH13:AH15"/>
    <mergeCell ref="AI13:AI15"/>
    <mergeCell ref="AJ13:AJ15"/>
    <mergeCell ref="B16:B18"/>
    <mergeCell ref="C16:C18"/>
    <mergeCell ref="D16:D18"/>
    <mergeCell ref="E16:E18"/>
    <mergeCell ref="F16:F18"/>
    <mergeCell ref="G16:G18"/>
    <mergeCell ref="AA13:AA15"/>
    <mergeCell ref="AB13:AB15"/>
    <mergeCell ref="AC13:AC15"/>
    <mergeCell ref="AD13:AD15"/>
    <mergeCell ref="AE13:AE15"/>
    <mergeCell ref="AF13:AF15"/>
    <mergeCell ref="U13:U15"/>
    <mergeCell ref="V13:V15"/>
    <mergeCell ref="W13:W15"/>
    <mergeCell ref="X13:X15"/>
    <mergeCell ref="Y13:Y15"/>
    <mergeCell ref="Z13:Z15"/>
    <mergeCell ref="O13:O15"/>
    <mergeCell ref="P13:P15"/>
    <mergeCell ref="Q13:Q15"/>
    <mergeCell ref="R13:R15"/>
    <mergeCell ref="S13:S15"/>
    <mergeCell ref="T13:T15"/>
    <mergeCell ref="AI16:AI18"/>
    <mergeCell ref="AJ16:AJ18"/>
    <mergeCell ref="AJ10:AJ12"/>
    <mergeCell ref="B13:B15"/>
    <mergeCell ref="C13:C15"/>
    <mergeCell ref="D13:D15"/>
    <mergeCell ref="E13:E15"/>
    <mergeCell ref="F13:F15"/>
    <mergeCell ref="G13:G15"/>
    <mergeCell ref="H13:H15"/>
    <mergeCell ref="I13:I15"/>
    <mergeCell ref="N13:N15"/>
    <mergeCell ref="AD10:AD12"/>
    <mergeCell ref="AE10:AE12"/>
    <mergeCell ref="AF10:AF12"/>
    <mergeCell ref="AG10:AG12"/>
    <mergeCell ref="AH10:AH12"/>
    <mergeCell ref="AI10:AI12"/>
    <mergeCell ref="X10:X12"/>
    <mergeCell ref="Y10:Y12"/>
    <mergeCell ref="Z10:Z12"/>
    <mergeCell ref="AA10:AA12"/>
    <mergeCell ref="AB10:AB12"/>
    <mergeCell ref="AC10:AC12"/>
    <mergeCell ref="R10:R12"/>
    <mergeCell ref="S10:S12"/>
    <mergeCell ref="T10:T12"/>
    <mergeCell ref="U10:U12"/>
    <mergeCell ref="V10:V12"/>
    <mergeCell ref="W10:W12"/>
    <mergeCell ref="H10:H12"/>
    <mergeCell ref="I10:I12"/>
    <mergeCell ref="N10:N12"/>
    <mergeCell ref="O10:O12"/>
    <mergeCell ref="N6:N7"/>
    <mergeCell ref="O6:O7"/>
    <mergeCell ref="P10:P12"/>
    <mergeCell ref="Q10:Q12"/>
    <mergeCell ref="AG8:AG9"/>
    <mergeCell ref="AH8:AH9"/>
    <mergeCell ref="AI8:AI9"/>
    <mergeCell ref="AJ8:AJ9"/>
    <mergeCell ref="B10:B12"/>
    <mergeCell ref="C10:C12"/>
    <mergeCell ref="D10:D12"/>
    <mergeCell ref="E10:E12"/>
    <mergeCell ref="F10:F12"/>
    <mergeCell ref="G10:G12"/>
    <mergeCell ref="AA8:AA9"/>
    <mergeCell ref="AB8:AB9"/>
    <mergeCell ref="AC8:AC9"/>
    <mergeCell ref="AD8:AD9"/>
    <mergeCell ref="AE8:AE9"/>
    <mergeCell ref="AF8:AF9"/>
    <mergeCell ref="U8:U9"/>
    <mergeCell ref="V8:V9"/>
    <mergeCell ref="W8:W9"/>
    <mergeCell ref="X8:X9"/>
    <mergeCell ref="Y8:Y9"/>
    <mergeCell ref="Z8:Z9"/>
    <mergeCell ref="O8:O9"/>
    <mergeCell ref="P8:P9"/>
    <mergeCell ref="Q8:Q9"/>
    <mergeCell ref="R8:R9"/>
    <mergeCell ref="S8:S9"/>
    <mergeCell ref="T8:T9"/>
    <mergeCell ref="R3:R4"/>
    <mergeCell ref="S3:S4"/>
    <mergeCell ref="AJ6:AJ7"/>
    <mergeCell ref="B8:B9"/>
    <mergeCell ref="C8:C9"/>
    <mergeCell ref="D8:D9"/>
    <mergeCell ref="E8:E9"/>
    <mergeCell ref="F8:F9"/>
    <mergeCell ref="G8:G9"/>
    <mergeCell ref="H8:H9"/>
    <mergeCell ref="I8:I9"/>
    <mergeCell ref="N8:N9"/>
    <mergeCell ref="AD6:AD7"/>
    <mergeCell ref="AE6:AE7"/>
    <mergeCell ref="AF6:AF7"/>
    <mergeCell ref="AG6:AG7"/>
    <mergeCell ref="AH6:AH7"/>
    <mergeCell ref="AI6:AI7"/>
    <mergeCell ref="X6:X7"/>
    <mergeCell ref="Y6:Y7"/>
    <mergeCell ref="Z6:Z7"/>
    <mergeCell ref="AA6:AA7"/>
    <mergeCell ref="AB6:AB7"/>
    <mergeCell ref="AC6:AC7"/>
    <mergeCell ref="R6:R7"/>
    <mergeCell ref="S6:S7"/>
    <mergeCell ref="T6:T7"/>
    <mergeCell ref="U6:U7"/>
    <mergeCell ref="V6:V7"/>
    <mergeCell ref="W6:W7"/>
    <mergeCell ref="H6:H7"/>
    <mergeCell ref="I6:I7"/>
    <mergeCell ref="B1:AI1"/>
    <mergeCell ref="B3:B4"/>
    <mergeCell ref="C3:C4"/>
    <mergeCell ref="D3:D4"/>
    <mergeCell ref="E3:E4"/>
    <mergeCell ref="F3:F4"/>
    <mergeCell ref="G3:G4"/>
    <mergeCell ref="H3:H4"/>
    <mergeCell ref="I3:I4"/>
    <mergeCell ref="J3:M3"/>
    <mergeCell ref="P6:P7"/>
    <mergeCell ref="Q6:Q7"/>
    <mergeCell ref="AG3:AG4"/>
    <mergeCell ref="AH3:AH4"/>
    <mergeCell ref="AI3:AI4"/>
    <mergeCell ref="AJ3:AJ4"/>
    <mergeCell ref="B6:B7"/>
    <mergeCell ref="C6:C7"/>
    <mergeCell ref="D6:D7"/>
    <mergeCell ref="E6:E7"/>
    <mergeCell ref="F6:F7"/>
    <mergeCell ref="G6:G7"/>
    <mergeCell ref="T3:T4"/>
    <mergeCell ref="U3:U4"/>
    <mergeCell ref="V3:AA3"/>
    <mergeCell ref="AB3:AB4"/>
    <mergeCell ref="AC3:AC4"/>
    <mergeCell ref="AD3:AF3"/>
    <mergeCell ref="N3:N4"/>
    <mergeCell ref="O3:O4"/>
    <mergeCell ref="P3:P4"/>
    <mergeCell ref="Q3:Q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31239-D50C-4ACE-9B86-3B1C722D4D44}">
  <dimension ref="A1:AJ166"/>
  <sheetViews>
    <sheetView topLeftCell="B8" zoomScale="85" zoomScaleNormal="85" workbookViewId="0">
      <selection activeCell="I10" sqref="I10:I11"/>
    </sheetView>
  </sheetViews>
  <sheetFormatPr defaultRowHeight="15" x14ac:dyDescent="0.25"/>
  <cols>
    <col min="1" max="1" width="5" hidden="1" customWidth="1"/>
    <col min="2" max="2" width="21" customWidth="1"/>
    <col min="3" max="3" width="17.5703125" customWidth="1"/>
    <col min="4" max="5" width="13.5703125" customWidth="1"/>
    <col min="6" max="6" width="18.42578125" customWidth="1"/>
    <col min="7" max="7" width="50.42578125" customWidth="1"/>
    <col min="8" max="8" width="14.5703125" customWidth="1"/>
    <col min="9" max="9" width="13.5703125" customWidth="1"/>
    <col min="10" max="10" width="12.5703125" customWidth="1"/>
    <col min="11" max="14" width="10.5703125" customWidth="1"/>
    <col min="15" max="16" width="15.5703125" customWidth="1"/>
    <col min="17" max="17" width="18.5703125" customWidth="1"/>
    <col min="18" max="18" width="15.5703125" customWidth="1"/>
    <col min="19" max="19" width="14" customWidth="1"/>
    <col min="20" max="20" width="22.28515625" customWidth="1"/>
    <col min="21" max="21" width="14" customWidth="1"/>
    <col min="22" max="23" width="11.42578125" customWidth="1"/>
    <col min="24" max="24" width="10" customWidth="1"/>
    <col min="25" max="25" width="11.5703125" customWidth="1"/>
    <col min="26" max="27" width="12.42578125" customWidth="1"/>
    <col min="28" max="29" width="11.42578125" customWidth="1"/>
    <col min="30" max="30" width="12.42578125" customWidth="1"/>
    <col min="31" max="33" width="11.42578125" customWidth="1"/>
    <col min="34" max="34" width="24.42578125" customWidth="1"/>
    <col min="35" max="35" width="19.42578125" customWidth="1"/>
    <col min="36" max="36" width="10.42578125" customWidth="1"/>
  </cols>
  <sheetData>
    <row r="1" spans="1:36" x14ac:dyDescent="0.25">
      <c r="A1" s="268"/>
      <c r="B1" s="318" t="s">
        <v>40</v>
      </c>
      <c r="C1" s="318"/>
      <c r="D1" s="318"/>
      <c r="E1" s="318"/>
      <c r="F1" s="318"/>
      <c r="G1" s="318"/>
      <c r="H1" s="318"/>
      <c r="I1" s="318"/>
      <c r="J1" s="318"/>
      <c r="K1" s="318"/>
      <c r="L1" s="318"/>
      <c r="M1" s="318"/>
      <c r="N1" s="318"/>
      <c r="O1" s="318"/>
      <c r="P1" s="318"/>
      <c r="Q1" s="318"/>
      <c r="R1" s="318"/>
      <c r="S1" s="318"/>
      <c r="T1" s="318"/>
      <c r="U1" s="318"/>
      <c r="V1" s="318"/>
      <c r="W1" s="318"/>
      <c r="X1" s="318"/>
      <c r="Y1" s="318"/>
      <c r="Z1" s="318"/>
      <c r="AA1" s="318"/>
      <c r="AB1" s="318"/>
      <c r="AC1" s="318"/>
      <c r="AD1" s="318"/>
      <c r="AE1" s="318"/>
      <c r="AF1" s="318"/>
      <c r="AG1" s="318"/>
      <c r="AH1" s="318"/>
      <c r="AI1" s="318"/>
      <c r="AJ1" s="268"/>
    </row>
    <row r="2" spans="1:36" x14ac:dyDescent="0.25">
      <c r="A2" s="268"/>
      <c r="B2" s="268"/>
      <c r="C2" s="268"/>
      <c r="D2" s="268"/>
      <c r="E2" s="268"/>
      <c r="F2" s="268"/>
      <c r="G2" s="268"/>
      <c r="H2" s="268"/>
      <c r="I2" s="268"/>
      <c r="J2" s="268"/>
      <c r="K2" s="268"/>
      <c r="L2" s="268"/>
      <c r="M2" s="268"/>
      <c r="N2" s="268"/>
      <c r="O2" s="268"/>
      <c r="P2" s="268"/>
      <c r="Q2" s="268"/>
      <c r="R2" s="268"/>
      <c r="S2" s="268"/>
      <c r="T2" s="268"/>
      <c r="U2" s="268"/>
      <c r="V2" s="268"/>
      <c r="W2" s="268"/>
      <c r="X2" s="268"/>
      <c r="Y2" s="268"/>
      <c r="Z2" s="268"/>
      <c r="AA2" s="268"/>
      <c r="AB2" s="268"/>
      <c r="AC2" s="268"/>
      <c r="AD2" s="268"/>
      <c r="AE2" s="268"/>
      <c r="AF2" s="268"/>
      <c r="AG2" s="268"/>
      <c r="AH2" s="268"/>
      <c r="AI2" s="268"/>
      <c r="AJ2" s="268"/>
    </row>
    <row r="3" spans="1:36" ht="45" customHeight="1" x14ac:dyDescent="0.25">
      <c r="A3" s="268"/>
      <c r="B3" s="316" t="s">
        <v>0</v>
      </c>
      <c r="C3" s="316" t="s">
        <v>1</v>
      </c>
      <c r="D3" s="316" t="s">
        <v>28</v>
      </c>
      <c r="E3" s="316" t="s">
        <v>29</v>
      </c>
      <c r="F3" s="316" t="s">
        <v>30</v>
      </c>
      <c r="G3" s="316" t="s">
        <v>3</v>
      </c>
      <c r="H3" s="316" t="s">
        <v>552</v>
      </c>
      <c r="I3" s="316" t="s">
        <v>553</v>
      </c>
      <c r="J3" s="317" t="s">
        <v>6</v>
      </c>
      <c r="K3" s="317"/>
      <c r="L3" s="317"/>
      <c r="M3" s="317"/>
      <c r="N3" s="316" t="s">
        <v>47</v>
      </c>
      <c r="O3" s="316" t="s">
        <v>31</v>
      </c>
      <c r="P3" s="316" t="s">
        <v>42</v>
      </c>
      <c r="Q3" s="316" t="s">
        <v>32</v>
      </c>
      <c r="R3" s="316" t="s">
        <v>37</v>
      </c>
      <c r="S3" s="316" t="s">
        <v>33</v>
      </c>
      <c r="T3" s="316" t="s">
        <v>55</v>
      </c>
      <c r="U3" s="316" t="s">
        <v>57</v>
      </c>
      <c r="V3" s="317" t="s">
        <v>59</v>
      </c>
      <c r="W3" s="317"/>
      <c r="X3" s="317"/>
      <c r="Y3" s="317"/>
      <c r="Z3" s="317"/>
      <c r="AA3" s="317"/>
      <c r="AB3" s="316" t="s">
        <v>69</v>
      </c>
      <c r="AC3" s="316" t="s">
        <v>75</v>
      </c>
      <c r="AD3" s="316" t="s">
        <v>82</v>
      </c>
      <c r="AE3" s="316"/>
      <c r="AF3" s="316"/>
      <c r="AG3" s="316" t="s">
        <v>27</v>
      </c>
      <c r="AH3" s="316" t="s">
        <v>36</v>
      </c>
      <c r="AI3" s="316" t="s">
        <v>34</v>
      </c>
      <c r="AJ3" s="316" t="s">
        <v>35</v>
      </c>
    </row>
    <row r="4" spans="1:36" ht="169.35" customHeight="1" x14ac:dyDescent="0.25">
      <c r="A4" s="268"/>
      <c r="B4" s="316"/>
      <c r="C4" s="316"/>
      <c r="D4" s="316"/>
      <c r="E4" s="316"/>
      <c r="F4" s="316"/>
      <c r="G4" s="316"/>
      <c r="H4" s="316"/>
      <c r="I4" s="316"/>
      <c r="J4" s="269" t="s">
        <v>7</v>
      </c>
      <c r="K4" s="269" t="s">
        <v>8</v>
      </c>
      <c r="L4" s="269" t="s">
        <v>9</v>
      </c>
      <c r="M4" s="269" t="s">
        <v>10</v>
      </c>
      <c r="N4" s="316"/>
      <c r="O4" s="316"/>
      <c r="P4" s="316"/>
      <c r="Q4" s="316"/>
      <c r="R4" s="316"/>
      <c r="S4" s="316"/>
      <c r="T4" s="316"/>
      <c r="U4" s="316"/>
      <c r="V4" s="269" t="s">
        <v>84</v>
      </c>
      <c r="W4" s="269" t="s">
        <v>62</v>
      </c>
      <c r="X4" s="269" t="s">
        <v>15</v>
      </c>
      <c r="Y4" s="269" t="s">
        <v>63</v>
      </c>
      <c r="Z4" s="269" t="s">
        <v>60</v>
      </c>
      <c r="AA4" s="269" t="s">
        <v>25</v>
      </c>
      <c r="AB4" s="316"/>
      <c r="AC4" s="316"/>
      <c r="AD4" s="269" t="s">
        <v>16</v>
      </c>
      <c r="AE4" s="269" t="s">
        <v>17</v>
      </c>
      <c r="AF4" s="269" t="s">
        <v>26</v>
      </c>
      <c r="AG4" s="316"/>
      <c r="AH4" s="316"/>
      <c r="AI4" s="316"/>
      <c r="AJ4" s="316"/>
    </row>
    <row r="5" spans="1:36" x14ac:dyDescent="0.25">
      <c r="A5" s="268"/>
      <c r="B5" s="270">
        <v>1</v>
      </c>
      <c r="C5" s="270">
        <v>2</v>
      </c>
      <c r="D5" s="270">
        <v>3</v>
      </c>
      <c r="E5" s="270">
        <v>4</v>
      </c>
      <c r="F5" s="270">
        <v>5</v>
      </c>
      <c r="G5" s="270">
        <v>6</v>
      </c>
      <c r="H5" s="270">
        <v>7</v>
      </c>
      <c r="I5" s="270">
        <v>8</v>
      </c>
      <c r="J5" s="270">
        <v>9</v>
      </c>
      <c r="K5" s="270">
        <v>10</v>
      </c>
      <c r="L5" s="270">
        <v>11</v>
      </c>
      <c r="M5" s="270">
        <v>12</v>
      </c>
      <c r="N5" s="270">
        <v>13</v>
      </c>
      <c r="O5" s="270">
        <v>14</v>
      </c>
      <c r="P5" s="270">
        <v>15</v>
      </c>
      <c r="Q5" s="270">
        <v>16</v>
      </c>
      <c r="R5" s="270">
        <v>17</v>
      </c>
      <c r="S5" s="270">
        <v>18</v>
      </c>
      <c r="T5" s="270">
        <v>19</v>
      </c>
      <c r="U5" s="270">
        <v>20</v>
      </c>
      <c r="V5" s="270">
        <v>21</v>
      </c>
      <c r="W5" s="270">
        <v>22</v>
      </c>
      <c r="X5" s="270">
        <v>23</v>
      </c>
      <c r="Y5" s="270">
        <v>24</v>
      </c>
      <c r="Z5" s="270">
        <v>25</v>
      </c>
      <c r="AA5" s="270">
        <v>26</v>
      </c>
      <c r="AB5" s="270">
        <v>27</v>
      </c>
      <c r="AC5" s="270">
        <v>28</v>
      </c>
      <c r="AD5" s="270">
        <v>29</v>
      </c>
      <c r="AE5" s="270">
        <v>30</v>
      </c>
      <c r="AF5" s="270">
        <v>31</v>
      </c>
      <c r="AG5" s="270">
        <v>32</v>
      </c>
      <c r="AH5" s="270">
        <v>33</v>
      </c>
      <c r="AI5" s="270">
        <v>34</v>
      </c>
      <c r="AJ5" s="270">
        <v>35</v>
      </c>
    </row>
    <row r="6" spans="1:36" ht="91.7" customHeight="1" x14ac:dyDescent="0.25">
      <c r="A6" s="268"/>
      <c r="B6" s="294" t="s">
        <v>554</v>
      </c>
      <c r="C6" s="294" t="s">
        <v>555</v>
      </c>
      <c r="D6" s="294" t="s">
        <v>735</v>
      </c>
      <c r="E6" s="294" t="s">
        <v>556</v>
      </c>
      <c r="F6" s="294" t="s">
        <v>557</v>
      </c>
      <c r="G6" s="294" t="s">
        <v>558</v>
      </c>
      <c r="H6" s="294" t="s">
        <v>89</v>
      </c>
      <c r="I6" s="294" t="s">
        <v>89</v>
      </c>
      <c r="J6" s="271" t="s">
        <v>559</v>
      </c>
      <c r="K6" s="271" t="s">
        <v>560</v>
      </c>
      <c r="L6" s="271" t="s">
        <v>561</v>
      </c>
      <c r="M6" s="271">
        <v>15.46</v>
      </c>
      <c r="N6" s="294" t="s">
        <v>93</v>
      </c>
      <c r="O6" s="294" t="s">
        <v>128</v>
      </c>
      <c r="P6" s="294" t="s">
        <v>562</v>
      </c>
      <c r="Q6" s="294" t="s">
        <v>96</v>
      </c>
      <c r="R6" s="294" t="s">
        <v>336</v>
      </c>
      <c r="S6" s="294" t="s">
        <v>237</v>
      </c>
      <c r="T6" s="304">
        <v>513838.16</v>
      </c>
      <c r="U6" s="304">
        <f>T6</f>
        <v>513838.16</v>
      </c>
      <c r="V6" s="304">
        <f>T6</f>
        <v>513838.16</v>
      </c>
      <c r="W6" s="302" t="s">
        <v>238</v>
      </c>
      <c r="X6" s="302" t="s">
        <v>238</v>
      </c>
      <c r="Y6" s="302" t="s">
        <v>238</v>
      </c>
      <c r="Z6" s="302" t="s">
        <v>238</v>
      </c>
      <c r="AA6" s="302" t="s">
        <v>238</v>
      </c>
      <c r="AB6" s="304">
        <v>98419.6</v>
      </c>
      <c r="AC6" s="302" t="s">
        <v>100</v>
      </c>
      <c r="AD6" s="302" t="s">
        <v>238</v>
      </c>
      <c r="AE6" s="304">
        <f>T6</f>
        <v>513838.16</v>
      </c>
      <c r="AF6" s="294" t="s">
        <v>238</v>
      </c>
      <c r="AG6" s="294" t="s">
        <v>238</v>
      </c>
      <c r="AH6" s="303" t="s">
        <v>241</v>
      </c>
      <c r="AI6" s="303" t="s">
        <v>273</v>
      </c>
      <c r="AJ6" s="303" t="s">
        <v>798</v>
      </c>
    </row>
    <row r="7" spans="1:36" ht="137.25" customHeight="1" x14ac:dyDescent="0.25">
      <c r="A7" s="268"/>
      <c r="B7" s="294"/>
      <c r="C7" s="294"/>
      <c r="D7" s="294"/>
      <c r="E7" s="294"/>
      <c r="F7" s="294"/>
      <c r="G7" s="294"/>
      <c r="H7" s="294"/>
      <c r="I7" s="294"/>
      <c r="J7" s="271" t="s">
        <v>563</v>
      </c>
      <c r="K7" s="271" t="s">
        <v>564</v>
      </c>
      <c r="L7" s="271" t="s">
        <v>565</v>
      </c>
      <c r="M7" s="271">
        <v>1</v>
      </c>
      <c r="N7" s="294"/>
      <c r="O7" s="294"/>
      <c r="P7" s="294"/>
      <c r="Q7" s="294"/>
      <c r="R7" s="294"/>
      <c r="S7" s="294"/>
      <c r="T7" s="304"/>
      <c r="U7" s="304"/>
      <c r="V7" s="304"/>
      <c r="W7" s="302"/>
      <c r="X7" s="302"/>
      <c r="Y7" s="302"/>
      <c r="Z7" s="302"/>
      <c r="AA7" s="302"/>
      <c r="AB7" s="304"/>
      <c r="AC7" s="302"/>
      <c r="AD7" s="302"/>
      <c r="AE7" s="304"/>
      <c r="AF7" s="294"/>
      <c r="AG7" s="294"/>
      <c r="AH7" s="303"/>
      <c r="AI7" s="303"/>
      <c r="AJ7" s="303"/>
    </row>
    <row r="8" spans="1:36" ht="91.7" customHeight="1" x14ac:dyDescent="0.25">
      <c r="A8" s="268"/>
      <c r="B8" s="294" t="s">
        <v>566</v>
      </c>
      <c r="C8" s="294" t="s">
        <v>567</v>
      </c>
      <c r="D8" s="294" t="s">
        <v>735</v>
      </c>
      <c r="E8" s="294" t="s">
        <v>556</v>
      </c>
      <c r="F8" s="294" t="s">
        <v>568</v>
      </c>
      <c r="G8" s="294" t="s">
        <v>558</v>
      </c>
      <c r="H8" s="294" t="s">
        <v>89</v>
      </c>
      <c r="I8" s="294" t="s">
        <v>89</v>
      </c>
      <c r="J8" s="271" t="s">
        <v>559</v>
      </c>
      <c r="K8" s="271" t="s">
        <v>560</v>
      </c>
      <c r="L8" s="271" t="s">
        <v>561</v>
      </c>
      <c r="M8" s="271">
        <v>2.8</v>
      </c>
      <c r="N8" s="294" t="s">
        <v>93</v>
      </c>
      <c r="O8" s="294" t="s">
        <v>128</v>
      </c>
      <c r="P8" s="294" t="s">
        <v>562</v>
      </c>
      <c r="Q8" s="294" t="s">
        <v>96</v>
      </c>
      <c r="R8" s="294" t="s">
        <v>336</v>
      </c>
      <c r="S8" s="294" t="s">
        <v>237</v>
      </c>
      <c r="T8" s="302" t="s">
        <v>799</v>
      </c>
      <c r="U8" s="302" t="str">
        <f>T8</f>
        <v xml:space="preserve">234 389,56
</v>
      </c>
      <c r="V8" s="302" t="str">
        <f>T8</f>
        <v xml:space="preserve">234 389,56
</v>
      </c>
      <c r="W8" s="302" t="s">
        <v>238</v>
      </c>
      <c r="X8" s="302" t="s">
        <v>238</v>
      </c>
      <c r="Y8" s="302" t="s">
        <v>238</v>
      </c>
      <c r="Z8" s="302" t="s">
        <v>238</v>
      </c>
      <c r="AA8" s="302" t="s">
        <v>238</v>
      </c>
      <c r="AB8" s="304">
        <v>41362.870000000003</v>
      </c>
      <c r="AC8" s="302" t="s">
        <v>100</v>
      </c>
      <c r="AD8" s="302" t="s">
        <v>238</v>
      </c>
      <c r="AE8" s="305" t="str">
        <f>T8</f>
        <v xml:space="preserve">234 389,56
</v>
      </c>
      <c r="AF8" s="294" t="s">
        <v>238</v>
      </c>
      <c r="AG8" s="294" t="s">
        <v>238</v>
      </c>
      <c r="AH8" s="303" t="s">
        <v>301</v>
      </c>
      <c r="AI8" s="303" t="s">
        <v>263</v>
      </c>
      <c r="AJ8" s="303" t="s">
        <v>800</v>
      </c>
    </row>
    <row r="9" spans="1:36" ht="137.25" customHeight="1" x14ac:dyDescent="0.25">
      <c r="A9" s="268"/>
      <c r="B9" s="294"/>
      <c r="C9" s="294"/>
      <c r="D9" s="294"/>
      <c r="E9" s="294"/>
      <c r="F9" s="294"/>
      <c r="G9" s="294"/>
      <c r="H9" s="294"/>
      <c r="I9" s="294"/>
      <c r="J9" s="271" t="s">
        <v>563</v>
      </c>
      <c r="K9" s="271" t="s">
        <v>564</v>
      </c>
      <c r="L9" s="271" t="s">
        <v>565</v>
      </c>
      <c r="M9" s="271">
        <v>1</v>
      </c>
      <c r="N9" s="294"/>
      <c r="O9" s="294"/>
      <c r="P9" s="294"/>
      <c r="Q9" s="294"/>
      <c r="R9" s="294"/>
      <c r="S9" s="294"/>
      <c r="T9" s="302"/>
      <c r="U9" s="302"/>
      <c r="V9" s="302"/>
      <c r="W9" s="302"/>
      <c r="X9" s="302"/>
      <c r="Y9" s="302"/>
      <c r="Z9" s="302"/>
      <c r="AA9" s="302"/>
      <c r="AB9" s="304"/>
      <c r="AC9" s="302"/>
      <c r="AD9" s="302"/>
      <c r="AE9" s="305"/>
      <c r="AF9" s="294"/>
      <c r="AG9" s="294"/>
      <c r="AH9" s="303"/>
      <c r="AI9" s="303"/>
      <c r="AJ9" s="303"/>
    </row>
    <row r="10" spans="1:36" ht="91.7" customHeight="1" x14ac:dyDescent="0.25">
      <c r="A10" s="268"/>
      <c r="B10" s="294" t="s">
        <v>569</v>
      </c>
      <c r="C10" s="294" t="s">
        <v>570</v>
      </c>
      <c r="D10" s="294" t="s">
        <v>735</v>
      </c>
      <c r="E10" s="294" t="s">
        <v>556</v>
      </c>
      <c r="F10" s="294" t="s">
        <v>571</v>
      </c>
      <c r="G10" s="294" t="s">
        <v>558</v>
      </c>
      <c r="H10" s="294" t="s">
        <v>89</v>
      </c>
      <c r="I10" s="294" t="s">
        <v>89</v>
      </c>
      <c r="J10" s="271" t="s">
        <v>559</v>
      </c>
      <c r="K10" s="271" t="s">
        <v>560</v>
      </c>
      <c r="L10" s="271" t="s">
        <v>561</v>
      </c>
      <c r="M10" s="271">
        <v>7.18</v>
      </c>
      <c r="N10" s="294" t="s">
        <v>93</v>
      </c>
      <c r="O10" s="294" t="s">
        <v>128</v>
      </c>
      <c r="P10" s="294" t="s">
        <v>562</v>
      </c>
      <c r="Q10" s="294" t="s">
        <v>96</v>
      </c>
      <c r="R10" s="294" t="s">
        <v>336</v>
      </c>
      <c r="S10" s="294" t="s">
        <v>237</v>
      </c>
      <c r="T10" s="304">
        <v>357716.28</v>
      </c>
      <c r="U10" s="304">
        <f>T10</f>
        <v>357716.28</v>
      </c>
      <c r="V10" s="304">
        <f>T10</f>
        <v>357716.28</v>
      </c>
      <c r="W10" s="302" t="s">
        <v>238</v>
      </c>
      <c r="X10" s="302" t="s">
        <v>238</v>
      </c>
      <c r="Y10" s="302" t="s">
        <v>238</v>
      </c>
      <c r="Z10" s="302" t="s">
        <v>238</v>
      </c>
      <c r="AA10" s="302" t="s">
        <v>238</v>
      </c>
      <c r="AB10" s="315">
        <v>63126.41</v>
      </c>
      <c r="AC10" s="302" t="s">
        <v>100</v>
      </c>
      <c r="AD10" s="302" t="s">
        <v>238</v>
      </c>
      <c r="AE10" s="304">
        <f>T10</f>
        <v>357716.28</v>
      </c>
      <c r="AF10" s="294" t="s">
        <v>238</v>
      </c>
      <c r="AG10" s="294" t="s">
        <v>238</v>
      </c>
      <c r="AH10" s="303" t="s">
        <v>392</v>
      </c>
      <c r="AI10" s="303" t="s">
        <v>550</v>
      </c>
      <c r="AJ10" s="303" t="s">
        <v>801</v>
      </c>
    </row>
    <row r="11" spans="1:36" ht="137.25" customHeight="1" x14ac:dyDescent="0.25">
      <c r="A11" s="268"/>
      <c r="B11" s="294"/>
      <c r="C11" s="294"/>
      <c r="D11" s="294"/>
      <c r="E11" s="294"/>
      <c r="F11" s="294"/>
      <c r="G11" s="294"/>
      <c r="H11" s="294"/>
      <c r="I11" s="294"/>
      <c r="J11" s="271" t="s">
        <v>563</v>
      </c>
      <c r="K11" s="271" t="s">
        <v>564</v>
      </c>
      <c r="L11" s="271" t="s">
        <v>565</v>
      </c>
      <c r="M11" s="271">
        <v>1</v>
      </c>
      <c r="N11" s="294"/>
      <c r="O11" s="294"/>
      <c r="P11" s="294"/>
      <c r="Q11" s="294"/>
      <c r="R11" s="294"/>
      <c r="S11" s="294"/>
      <c r="T11" s="304"/>
      <c r="U11" s="304"/>
      <c r="V11" s="304"/>
      <c r="W11" s="302"/>
      <c r="X11" s="302"/>
      <c r="Y11" s="302"/>
      <c r="Z11" s="302"/>
      <c r="AA11" s="302"/>
      <c r="AB11" s="315"/>
      <c r="AC11" s="302"/>
      <c r="AD11" s="302"/>
      <c r="AE11" s="304"/>
      <c r="AF11" s="294"/>
      <c r="AG11" s="294"/>
      <c r="AH11" s="303"/>
      <c r="AI11" s="303"/>
      <c r="AJ11" s="303"/>
    </row>
    <row r="12" spans="1:36" s="273" customFormat="1" ht="132" x14ac:dyDescent="0.25">
      <c r="A12" s="238"/>
      <c r="B12" s="294" t="s">
        <v>736</v>
      </c>
      <c r="C12" s="294" t="s">
        <v>572</v>
      </c>
      <c r="D12" s="294" t="s">
        <v>737</v>
      </c>
      <c r="E12" s="294" t="s">
        <v>573</v>
      </c>
      <c r="F12" s="294" t="s">
        <v>574</v>
      </c>
      <c r="G12" s="294" t="s">
        <v>575</v>
      </c>
      <c r="H12" s="294" t="s">
        <v>89</v>
      </c>
      <c r="I12" s="294" t="s">
        <v>89</v>
      </c>
      <c r="J12" s="271" t="s">
        <v>802</v>
      </c>
      <c r="K12" s="272" t="s">
        <v>803</v>
      </c>
      <c r="L12" s="271" t="s">
        <v>578</v>
      </c>
      <c r="M12" s="271">
        <v>3.38</v>
      </c>
      <c r="N12" s="294" t="s">
        <v>93</v>
      </c>
      <c r="O12" s="294" t="s">
        <v>128</v>
      </c>
      <c r="P12" s="294" t="s">
        <v>562</v>
      </c>
      <c r="Q12" s="294" t="s">
        <v>96</v>
      </c>
      <c r="R12" s="294" t="s">
        <v>336</v>
      </c>
      <c r="S12" s="294" t="s">
        <v>237</v>
      </c>
      <c r="T12" s="302">
        <f>U12+U15</f>
        <v>1168322.21</v>
      </c>
      <c r="U12" s="304">
        <f>V12</f>
        <v>785822.21</v>
      </c>
      <c r="V12" s="304">
        <v>785822.21</v>
      </c>
      <c r="W12" s="302" t="s">
        <v>238</v>
      </c>
      <c r="X12" s="302" t="s">
        <v>238</v>
      </c>
      <c r="Y12" s="302" t="s">
        <v>238</v>
      </c>
      <c r="Z12" s="302" t="s">
        <v>238</v>
      </c>
      <c r="AA12" s="302" t="s">
        <v>238</v>
      </c>
      <c r="AB12" s="304" t="s">
        <v>851</v>
      </c>
      <c r="AC12" s="302" t="s">
        <v>100</v>
      </c>
      <c r="AD12" s="302" t="s">
        <v>238</v>
      </c>
      <c r="AE12" s="304">
        <f>V12</f>
        <v>785822.21</v>
      </c>
      <c r="AF12" s="303" t="s">
        <v>238</v>
      </c>
      <c r="AG12" s="303" t="s">
        <v>238</v>
      </c>
      <c r="AH12" s="303" t="s">
        <v>241</v>
      </c>
      <c r="AI12" s="303" t="s">
        <v>301</v>
      </c>
      <c r="AJ12" s="303" t="s">
        <v>798</v>
      </c>
    </row>
    <row r="13" spans="1:36" s="273" customFormat="1" ht="48" x14ac:dyDescent="0.25">
      <c r="A13" s="238"/>
      <c r="B13" s="294"/>
      <c r="C13" s="294"/>
      <c r="D13" s="294"/>
      <c r="E13" s="294"/>
      <c r="F13" s="294"/>
      <c r="G13" s="294"/>
      <c r="H13" s="294"/>
      <c r="I13" s="294"/>
      <c r="J13" s="271" t="s">
        <v>563</v>
      </c>
      <c r="K13" s="271" t="s">
        <v>564</v>
      </c>
      <c r="L13" s="271" t="s">
        <v>565</v>
      </c>
      <c r="M13" s="271">
        <v>1</v>
      </c>
      <c r="N13" s="294"/>
      <c r="O13" s="294"/>
      <c r="P13" s="294"/>
      <c r="Q13" s="294"/>
      <c r="R13" s="294"/>
      <c r="S13" s="294"/>
      <c r="T13" s="302"/>
      <c r="U13" s="304"/>
      <c r="V13" s="304"/>
      <c r="W13" s="302"/>
      <c r="X13" s="302"/>
      <c r="Y13" s="302"/>
      <c r="Z13" s="302"/>
      <c r="AA13" s="302"/>
      <c r="AB13" s="304"/>
      <c r="AC13" s="302"/>
      <c r="AD13" s="302"/>
      <c r="AE13" s="304"/>
      <c r="AF13" s="303"/>
      <c r="AG13" s="303"/>
      <c r="AH13" s="303"/>
      <c r="AI13" s="303"/>
      <c r="AJ13" s="303"/>
    </row>
    <row r="14" spans="1:36" s="273" customFormat="1" ht="60" x14ac:dyDescent="0.25">
      <c r="A14" s="238"/>
      <c r="B14" s="294"/>
      <c r="C14" s="294"/>
      <c r="D14" s="294"/>
      <c r="E14" s="294"/>
      <c r="F14" s="294"/>
      <c r="G14" s="294"/>
      <c r="H14" s="294"/>
      <c r="I14" s="294"/>
      <c r="J14" s="271" t="s">
        <v>579</v>
      </c>
      <c r="K14" s="271" t="s">
        <v>580</v>
      </c>
      <c r="L14" s="271" t="s">
        <v>581</v>
      </c>
      <c r="M14" s="271" t="s">
        <v>582</v>
      </c>
      <c r="N14" s="294"/>
      <c r="O14" s="294"/>
      <c r="P14" s="294"/>
      <c r="Q14" s="294"/>
      <c r="R14" s="294"/>
      <c r="S14" s="294"/>
      <c r="T14" s="302"/>
      <c r="U14" s="304"/>
      <c r="V14" s="304"/>
      <c r="W14" s="302"/>
      <c r="X14" s="302"/>
      <c r="Y14" s="302"/>
      <c r="Z14" s="302"/>
      <c r="AA14" s="302"/>
      <c r="AB14" s="304"/>
      <c r="AC14" s="302"/>
      <c r="AD14" s="302"/>
      <c r="AE14" s="304"/>
      <c r="AF14" s="303"/>
      <c r="AG14" s="303"/>
      <c r="AH14" s="303"/>
      <c r="AI14" s="303"/>
      <c r="AJ14" s="303"/>
    </row>
    <row r="15" spans="1:36" s="273" customFormat="1" ht="111" customHeight="1" x14ac:dyDescent="0.25">
      <c r="A15" s="238"/>
      <c r="B15" s="294"/>
      <c r="C15" s="294"/>
      <c r="D15" s="294"/>
      <c r="E15" s="294"/>
      <c r="F15" s="294" t="s">
        <v>583</v>
      </c>
      <c r="G15" s="294"/>
      <c r="H15" s="294"/>
      <c r="I15" s="294"/>
      <c r="J15" s="271" t="s">
        <v>802</v>
      </c>
      <c r="K15" s="272" t="s">
        <v>803</v>
      </c>
      <c r="L15" s="271" t="s">
        <v>585</v>
      </c>
      <c r="M15" s="271">
        <v>6.7</v>
      </c>
      <c r="N15" s="294" t="s">
        <v>93</v>
      </c>
      <c r="O15" s="294"/>
      <c r="P15" s="294"/>
      <c r="Q15" s="294"/>
      <c r="R15" s="294"/>
      <c r="S15" s="294"/>
      <c r="T15" s="302"/>
      <c r="U15" s="304">
        <f>V15</f>
        <v>382500</v>
      </c>
      <c r="V15" s="304">
        <v>382500</v>
      </c>
      <c r="W15" s="302"/>
      <c r="X15" s="302"/>
      <c r="Y15" s="302"/>
      <c r="Z15" s="302"/>
      <c r="AA15" s="302"/>
      <c r="AB15" s="304">
        <v>67500</v>
      </c>
      <c r="AC15" s="302"/>
      <c r="AD15" s="302"/>
      <c r="AE15" s="304">
        <f>V15</f>
        <v>382500</v>
      </c>
      <c r="AF15" s="303"/>
      <c r="AG15" s="303"/>
      <c r="AH15" s="303"/>
      <c r="AI15" s="303"/>
      <c r="AJ15" s="303"/>
    </row>
    <row r="16" spans="1:36" s="273" customFormat="1" ht="72" customHeight="1" x14ac:dyDescent="0.25">
      <c r="A16" s="238"/>
      <c r="B16" s="294"/>
      <c r="C16" s="294"/>
      <c r="D16" s="294"/>
      <c r="E16" s="294"/>
      <c r="F16" s="294"/>
      <c r="G16" s="294"/>
      <c r="H16" s="294"/>
      <c r="I16" s="294"/>
      <c r="J16" s="271" t="s">
        <v>586</v>
      </c>
      <c r="K16" s="271" t="s">
        <v>564</v>
      </c>
      <c r="L16" s="271" t="s">
        <v>587</v>
      </c>
      <c r="M16" s="271">
        <v>1</v>
      </c>
      <c r="N16" s="294"/>
      <c r="O16" s="294"/>
      <c r="P16" s="294"/>
      <c r="Q16" s="294"/>
      <c r="R16" s="294"/>
      <c r="S16" s="294"/>
      <c r="T16" s="302"/>
      <c r="U16" s="304"/>
      <c r="V16" s="304"/>
      <c r="W16" s="302"/>
      <c r="X16" s="302"/>
      <c r="Y16" s="302"/>
      <c r="Z16" s="302"/>
      <c r="AA16" s="302"/>
      <c r="AB16" s="304"/>
      <c r="AC16" s="302"/>
      <c r="AD16" s="302"/>
      <c r="AE16" s="304"/>
      <c r="AF16" s="303"/>
      <c r="AG16" s="303"/>
      <c r="AH16" s="303"/>
      <c r="AI16" s="303"/>
      <c r="AJ16" s="303"/>
    </row>
    <row r="17" spans="1:36" s="273" customFormat="1" ht="60" x14ac:dyDescent="0.25">
      <c r="A17" s="238"/>
      <c r="B17" s="294"/>
      <c r="C17" s="294"/>
      <c r="D17" s="294"/>
      <c r="E17" s="294"/>
      <c r="F17" s="294"/>
      <c r="G17" s="294"/>
      <c r="H17" s="294"/>
      <c r="I17" s="294"/>
      <c r="J17" s="271" t="s">
        <v>588</v>
      </c>
      <c r="K17" s="271" t="s">
        <v>580</v>
      </c>
      <c r="L17" s="271" t="s">
        <v>589</v>
      </c>
      <c r="M17" s="271" t="s">
        <v>590</v>
      </c>
      <c r="N17" s="294"/>
      <c r="O17" s="294"/>
      <c r="P17" s="294"/>
      <c r="Q17" s="294"/>
      <c r="R17" s="294"/>
      <c r="S17" s="294"/>
      <c r="T17" s="302"/>
      <c r="U17" s="304"/>
      <c r="V17" s="304"/>
      <c r="W17" s="302"/>
      <c r="X17" s="302"/>
      <c r="Y17" s="302"/>
      <c r="Z17" s="302"/>
      <c r="AA17" s="302"/>
      <c r="AB17" s="304"/>
      <c r="AC17" s="302"/>
      <c r="AD17" s="302"/>
      <c r="AE17" s="304"/>
      <c r="AF17" s="303"/>
      <c r="AG17" s="303"/>
      <c r="AH17" s="303"/>
      <c r="AI17" s="303"/>
      <c r="AJ17" s="303"/>
    </row>
    <row r="18" spans="1:36" s="273" customFormat="1" ht="96" customHeight="1" x14ac:dyDescent="0.25">
      <c r="A18" s="238"/>
      <c r="B18" s="294" t="s">
        <v>739</v>
      </c>
      <c r="C18" s="294" t="s">
        <v>591</v>
      </c>
      <c r="D18" s="294" t="s">
        <v>737</v>
      </c>
      <c r="E18" s="294" t="s">
        <v>573</v>
      </c>
      <c r="F18" s="294" t="s">
        <v>592</v>
      </c>
      <c r="G18" s="294" t="s">
        <v>575</v>
      </c>
      <c r="H18" s="294" t="s">
        <v>89</v>
      </c>
      <c r="I18" s="294" t="s">
        <v>89</v>
      </c>
      <c r="J18" s="271" t="s">
        <v>595</v>
      </c>
      <c r="K18" s="271" t="s">
        <v>596</v>
      </c>
      <c r="L18" s="271" t="s">
        <v>578</v>
      </c>
      <c r="M18" s="271">
        <v>29.16</v>
      </c>
      <c r="N18" s="294" t="s">
        <v>93</v>
      </c>
      <c r="O18" s="294" t="s">
        <v>128</v>
      </c>
      <c r="P18" s="294" t="s">
        <v>562</v>
      </c>
      <c r="Q18" s="294" t="s">
        <v>96</v>
      </c>
      <c r="R18" s="294" t="s">
        <v>336</v>
      </c>
      <c r="S18" s="294" t="s">
        <v>237</v>
      </c>
      <c r="T18" s="304">
        <f>U18+U21</f>
        <v>5674521.5099999998</v>
      </c>
      <c r="U18" s="304">
        <v>2274521.5099999998</v>
      </c>
      <c r="V18" s="304">
        <f>U18</f>
        <v>2274521.5099999998</v>
      </c>
      <c r="W18" s="302" t="s">
        <v>238</v>
      </c>
      <c r="X18" s="302" t="s">
        <v>238</v>
      </c>
      <c r="Y18" s="302" t="s">
        <v>238</v>
      </c>
      <c r="Z18" s="302" t="s">
        <v>238</v>
      </c>
      <c r="AA18" s="302" t="s">
        <v>238</v>
      </c>
      <c r="AB18" s="304">
        <v>401386.15</v>
      </c>
      <c r="AC18" s="302" t="s">
        <v>100</v>
      </c>
      <c r="AD18" s="302" t="s">
        <v>238</v>
      </c>
      <c r="AE18" s="304">
        <f>V18</f>
        <v>2274521.5099999998</v>
      </c>
      <c r="AF18" s="294" t="s">
        <v>238</v>
      </c>
      <c r="AG18" s="294" t="s">
        <v>238</v>
      </c>
      <c r="AH18" s="303" t="s">
        <v>301</v>
      </c>
      <c r="AI18" s="303" t="s">
        <v>263</v>
      </c>
      <c r="AJ18" s="303" t="s">
        <v>800</v>
      </c>
    </row>
    <row r="19" spans="1:36" s="273" customFormat="1" ht="48" x14ac:dyDescent="0.25">
      <c r="A19" s="238"/>
      <c r="B19" s="294"/>
      <c r="C19" s="294"/>
      <c r="D19" s="294"/>
      <c r="E19" s="294"/>
      <c r="F19" s="294"/>
      <c r="G19" s="294"/>
      <c r="H19" s="294"/>
      <c r="I19" s="294"/>
      <c r="J19" s="271" t="s">
        <v>563</v>
      </c>
      <c r="K19" s="271" t="s">
        <v>564</v>
      </c>
      <c r="L19" s="271" t="s">
        <v>565</v>
      </c>
      <c r="M19" s="271">
        <v>1</v>
      </c>
      <c r="N19" s="294"/>
      <c r="O19" s="294"/>
      <c r="P19" s="294"/>
      <c r="Q19" s="294"/>
      <c r="R19" s="294"/>
      <c r="S19" s="294"/>
      <c r="T19" s="304"/>
      <c r="U19" s="304"/>
      <c r="V19" s="304"/>
      <c r="W19" s="302"/>
      <c r="X19" s="302"/>
      <c r="Y19" s="302"/>
      <c r="Z19" s="302"/>
      <c r="AA19" s="302"/>
      <c r="AB19" s="304"/>
      <c r="AC19" s="302"/>
      <c r="AD19" s="302"/>
      <c r="AE19" s="304"/>
      <c r="AF19" s="294"/>
      <c r="AG19" s="294"/>
      <c r="AH19" s="303"/>
      <c r="AI19" s="303"/>
      <c r="AJ19" s="303"/>
    </row>
    <row r="20" spans="1:36" s="273" customFormat="1" ht="60" x14ac:dyDescent="0.25">
      <c r="A20" s="238"/>
      <c r="B20" s="294"/>
      <c r="C20" s="294"/>
      <c r="D20" s="294"/>
      <c r="E20" s="294"/>
      <c r="F20" s="294"/>
      <c r="G20" s="294"/>
      <c r="H20" s="294"/>
      <c r="I20" s="294"/>
      <c r="J20" s="271" t="s">
        <v>579</v>
      </c>
      <c r="K20" s="271" t="s">
        <v>580</v>
      </c>
      <c r="L20" s="271" t="s">
        <v>581</v>
      </c>
      <c r="M20" s="271" t="s">
        <v>593</v>
      </c>
      <c r="N20" s="294"/>
      <c r="O20" s="294"/>
      <c r="P20" s="294"/>
      <c r="Q20" s="294"/>
      <c r="R20" s="294"/>
      <c r="S20" s="294"/>
      <c r="T20" s="304"/>
      <c r="U20" s="304"/>
      <c r="V20" s="304"/>
      <c r="W20" s="302"/>
      <c r="X20" s="302"/>
      <c r="Y20" s="302"/>
      <c r="Z20" s="302"/>
      <c r="AA20" s="302"/>
      <c r="AB20" s="304"/>
      <c r="AC20" s="302"/>
      <c r="AD20" s="302"/>
      <c r="AE20" s="304"/>
      <c r="AF20" s="294"/>
      <c r="AG20" s="294"/>
      <c r="AH20" s="303"/>
      <c r="AI20" s="303"/>
      <c r="AJ20" s="303"/>
    </row>
    <row r="21" spans="1:36" s="273" customFormat="1" ht="111" customHeight="1" x14ac:dyDescent="0.25">
      <c r="A21" s="238"/>
      <c r="B21" s="294"/>
      <c r="C21" s="294"/>
      <c r="D21" s="294"/>
      <c r="E21" s="294"/>
      <c r="F21" s="294" t="s">
        <v>594</v>
      </c>
      <c r="G21" s="294"/>
      <c r="H21" s="294"/>
      <c r="I21" s="294"/>
      <c r="J21" s="271" t="s">
        <v>595</v>
      </c>
      <c r="K21" s="271" t="s">
        <v>596</v>
      </c>
      <c r="L21" s="271" t="s">
        <v>578</v>
      </c>
      <c r="M21" s="271">
        <v>11.9</v>
      </c>
      <c r="N21" s="294" t="s">
        <v>93</v>
      </c>
      <c r="O21" s="294"/>
      <c r="P21" s="294"/>
      <c r="Q21" s="294"/>
      <c r="R21" s="294"/>
      <c r="S21" s="294"/>
      <c r="T21" s="304"/>
      <c r="U21" s="304">
        <v>3400000</v>
      </c>
      <c r="V21" s="304">
        <f>U21</f>
        <v>3400000</v>
      </c>
      <c r="W21" s="302"/>
      <c r="X21" s="302"/>
      <c r="Y21" s="302"/>
      <c r="Z21" s="302"/>
      <c r="AA21" s="302"/>
      <c r="AB21" s="304" t="s">
        <v>804</v>
      </c>
      <c r="AC21" s="302"/>
      <c r="AD21" s="302"/>
      <c r="AE21" s="304">
        <f>V21</f>
        <v>3400000</v>
      </c>
      <c r="AF21" s="294"/>
      <c r="AG21" s="294"/>
      <c r="AH21" s="303"/>
      <c r="AI21" s="303"/>
      <c r="AJ21" s="303"/>
    </row>
    <row r="22" spans="1:36" s="273" customFormat="1" ht="111" customHeight="1" x14ac:dyDescent="0.25">
      <c r="A22" s="238"/>
      <c r="B22" s="294"/>
      <c r="C22" s="294"/>
      <c r="D22" s="294"/>
      <c r="E22" s="294"/>
      <c r="F22" s="294"/>
      <c r="G22" s="294"/>
      <c r="H22" s="294"/>
      <c r="I22" s="294"/>
      <c r="J22" s="271" t="s">
        <v>586</v>
      </c>
      <c r="K22" s="271" t="s">
        <v>564</v>
      </c>
      <c r="L22" s="271" t="s">
        <v>587</v>
      </c>
      <c r="M22" s="271">
        <v>1</v>
      </c>
      <c r="N22" s="294"/>
      <c r="O22" s="294"/>
      <c r="P22" s="294"/>
      <c r="Q22" s="294"/>
      <c r="R22" s="294"/>
      <c r="S22" s="294"/>
      <c r="T22" s="304"/>
      <c r="U22" s="304"/>
      <c r="V22" s="304"/>
      <c r="W22" s="302"/>
      <c r="X22" s="302"/>
      <c r="Y22" s="302"/>
      <c r="Z22" s="302"/>
      <c r="AA22" s="302"/>
      <c r="AB22" s="304"/>
      <c r="AC22" s="302"/>
      <c r="AD22" s="302"/>
      <c r="AE22" s="304"/>
      <c r="AF22" s="294"/>
      <c r="AG22" s="294"/>
      <c r="AH22" s="303"/>
      <c r="AI22" s="303"/>
      <c r="AJ22" s="303"/>
    </row>
    <row r="23" spans="1:36" s="273" customFormat="1" ht="111" customHeight="1" x14ac:dyDescent="0.25">
      <c r="A23" s="238"/>
      <c r="B23" s="294"/>
      <c r="C23" s="294"/>
      <c r="D23" s="294"/>
      <c r="E23" s="294"/>
      <c r="F23" s="294"/>
      <c r="G23" s="294"/>
      <c r="H23" s="294"/>
      <c r="I23" s="294"/>
      <c r="J23" s="271" t="s">
        <v>579</v>
      </c>
      <c r="K23" s="271" t="s">
        <v>580</v>
      </c>
      <c r="L23" s="271" t="s">
        <v>581</v>
      </c>
      <c r="M23" s="271" t="s">
        <v>597</v>
      </c>
      <c r="N23" s="294"/>
      <c r="O23" s="294"/>
      <c r="P23" s="294"/>
      <c r="Q23" s="294"/>
      <c r="R23" s="294"/>
      <c r="S23" s="294"/>
      <c r="T23" s="304"/>
      <c r="U23" s="304"/>
      <c r="V23" s="304"/>
      <c r="W23" s="302"/>
      <c r="X23" s="302"/>
      <c r="Y23" s="302"/>
      <c r="Z23" s="302"/>
      <c r="AA23" s="302"/>
      <c r="AB23" s="304"/>
      <c r="AC23" s="302"/>
      <c r="AD23" s="302"/>
      <c r="AE23" s="304"/>
      <c r="AF23" s="294"/>
      <c r="AG23" s="294"/>
      <c r="AH23" s="303"/>
      <c r="AI23" s="303"/>
      <c r="AJ23" s="303"/>
    </row>
    <row r="24" spans="1:36" s="273" customFormat="1" ht="111" customHeight="1" x14ac:dyDescent="0.25">
      <c r="A24" s="238"/>
      <c r="B24" s="294" t="s">
        <v>740</v>
      </c>
      <c r="C24" s="294" t="s">
        <v>598</v>
      </c>
      <c r="D24" s="294" t="s">
        <v>737</v>
      </c>
      <c r="E24" s="294" t="s">
        <v>573</v>
      </c>
      <c r="F24" s="294" t="s">
        <v>599</v>
      </c>
      <c r="G24" s="294" t="s">
        <v>575</v>
      </c>
      <c r="H24" s="294" t="s">
        <v>89</v>
      </c>
      <c r="I24" s="294" t="s">
        <v>89</v>
      </c>
      <c r="J24" s="271" t="s">
        <v>600</v>
      </c>
      <c r="K24" s="272" t="s">
        <v>738</v>
      </c>
      <c r="L24" s="271" t="s">
        <v>578</v>
      </c>
      <c r="M24" s="271"/>
      <c r="N24" s="294" t="s">
        <v>93</v>
      </c>
      <c r="O24" s="294" t="s">
        <v>128</v>
      </c>
      <c r="P24" s="294" t="s">
        <v>562</v>
      </c>
      <c r="Q24" s="294" t="s">
        <v>96</v>
      </c>
      <c r="R24" s="294" t="s">
        <v>336</v>
      </c>
      <c r="S24" s="294" t="s">
        <v>237</v>
      </c>
      <c r="T24" s="304">
        <f>U24+U29</f>
        <v>0</v>
      </c>
      <c r="U24" s="304"/>
      <c r="V24" s="304"/>
      <c r="W24" s="302"/>
      <c r="X24" s="302" t="s">
        <v>238</v>
      </c>
      <c r="Y24" s="302" t="s">
        <v>238</v>
      </c>
      <c r="Z24" s="302" t="s">
        <v>238</v>
      </c>
      <c r="AA24" s="302" t="s">
        <v>238</v>
      </c>
      <c r="AB24" s="304"/>
      <c r="AC24" s="302" t="s">
        <v>100</v>
      </c>
      <c r="AD24" s="302" t="s">
        <v>238</v>
      </c>
      <c r="AE24" s="304">
        <f>V24</f>
        <v>0</v>
      </c>
      <c r="AF24" s="294" t="s">
        <v>238</v>
      </c>
      <c r="AG24" s="294" t="s">
        <v>238</v>
      </c>
      <c r="AH24" s="300">
        <v>46082</v>
      </c>
      <c r="AI24" s="300">
        <v>46143</v>
      </c>
      <c r="AJ24" s="300">
        <v>46090</v>
      </c>
    </row>
    <row r="25" spans="1:36" s="273" customFormat="1" ht="111" customHeight="1" x14ac:dyDescent="0.25">
      <c r="A25" s="238"/>
      <c r="B25" s="294"/>
      <c r="C25" s="294"/>
      <c r="D25" s="294"/>
      <c r="E25" s="294"/>
      <c r="F25" s="294"/>
      <c r="G25" s="294"/>
      <c r="H25" s="294"/>
      <c r="I25" s="294"/>
      <c r="J25" s="271" t="s">
        <v>586</v>
      </c>
      <c r="K25" s="271" t="s">
        <v>564</v>
      </c>
      <c r="L25" s="271" t="s">
        <v>587</v>
      </c>
      <c r="M25" s="271"/>
      <c r="N25" s="294"/>
      <c r="O25" s="294"/>
      <c r="P25" s="294"/>
      <c r="Q25" s="294"/>
      <c r="R25" s="294"/>
      <c r="S25" s="294"/>
      <c r="T25" s="304"/>
      <c r="U25" s="304"/>
      <c r="V25" s="304"/>
      <c r="W25" s="302"/>
      <c r="X25" s="302"/>
      <c r="Y25" s="302"/>
      <c r="Z25" s="302"/>
      <c r="AA25" s="302"/>
      <c r="AB25" s="304"/>
      <c r="AC25" s="302"/>
      <c r="AD25" s="302"/>
      <c r="AE25" s="304"/>
      <c r="AF25" s="294"/>
      <c r="AG25" s="294"/>
      <c r="AH25" s="300"/>
      <c r="AI25" s="300"/>
      <c r="AJ25" s="300"/>
    </row>
    <row r="26" spans="1:36" s="273" customFormat="1" ht="111" customHeight="1" x14ac:dyDescent="0.25">
      <c r="A26" s="238"/>
      <c r="B26" s="294"/>
      <c r="C26" s="294"/>
      <c r="D26" s="294"/>
      <c r="E26" s="294"/>
      <c r="F26" s="294"/>
      <c r="G26" s="294"/>
      <c r="H26" s="294"/>
      <c r="I26" s="294"/>
      <c r="J26" s="271" t="s">
        <v>579</v>
      </c>
      <c r="K26" s="271" t="s">
        <v>580</v>
      </c>
      <c r="L26" s="274" t="s">
        <v>581</v>
      </c>
      <c r="M26" s="271"/>
      <c r="N26" s="294"/>
      <c r="O26" s="294"/>
      <c r="P26" s="294"/>
      <c r="Q26" s="294"/>
      <c r="R26" s="294"/>
      <c r="S26" s="294"/>
      <c r="T26" s="304"/>
      <c r="U26" s="304"/>
      <c r="V26" s="304"/>
      <c r="W26" s="302"/>
      <c r="X26" s="302"/>
      <c r="Y26" s="302"/>
      <c r="Z26" s="302"/>
      <c r="AA26" s="302"/>
      <c r="AB26" s="304"/>
      <c r="AC26" s="302"/>
      <c r="AD26" s="302"/>
      <c r="AE26" s="304"/>
      <c r="AF26" s="294"/>
      <c r="AG26" s="294"/>
      <c r="AH26" s="300"/>
      <c r="AI26" s="300"/>
      <c r="AJ26" s="300"/>
    </row>
    <row r="27" spans="1:36" s="273" customFormat="1" ht="168" x14ac:dyDescent="0.25">
      <c r="A27" s="238"/>
      <c r="B27" s="294"/>
      <c r="C27" s="294"/>
      <c r="D27" s="294"/>
      <c r="E27" s="294"/>
      <c r="F27" s="294"/>
      <c r="G27" s="294"/>
      <c r="H27" s="294"/>
      <c r="I27" s="294"/>
      <c r="J27" s="271" t="s">
        <v>601</v>
      </c>
      <c r="K27" s="271" t="s">
        <v>602</v>
      </c>
      <c r="L27" s="271" t="s">
        <v>589</v>
      </c>
      <c r="M27" s="271"/>
      <c r="N27" s="294"/>
      <c r="O27" s="294"/>
      <c r="P27" s="294"/>
      <c r="Q27" s="294"/>
      <c r="R27" s="294"/>
      <c r="S27" s="294"/>
      <c r="T27" s="304"/>
      <c r="U27" s="304"/>
      <c r="V27" s="304"/>
      <c r="W27" s="302"/>
      <c r="X27" s="302"/>
      <c r="Y27" s="302"/>
      <c r="Z27" s="302"/>
      <c r="AA27" s="302"/>
      <c r="AB27" s="304"/>
      <c r="AC27" s="302"/>
      <c r="AD27" s="302"/>
      <c r="AE27" s="304"/>
      <c r="AF27" s="294"/>
      <c r="AG27" s="294"/>
      <c r="AH27" s="300"/>
      <c r="AI27" s="300"/>
      <c r="AJ27" s="300"/>
    </row>
    <row r="28" spans="1:36" s="273" customFormat="1" ht="81.75" customHeight="1" x14ac:dyDescent="0.25">
      <c r="A28" s="238"/>
      <c r="B28" s="294"/>
      <c r="C28" s="294"/>
      <c r="D28" s="294"/>
      <c r="E28" s="294"/>
      <c r="F28" s="294"/>
      <c r="G28" s="294"/>
      <c r="H28" s="294"/>
      <c r="I28" s="294"/>
      <c r="J28" s="271" t="s">
        <v>603</v>
      </c>
      <c r="K28" s="271" t="s">
        <v>604</v>
      </c>
      <c r="L28" s="271" t="s">
        <v>605</v>
      </c>
      <c r="M28" s="271"/>
      <c r="N28" s="294"/>
      <c r="O28" s="294"/>
      <c r="P28" s="294"/>
      <c r="Q28" s="294"/>
      <c r="R28" s="294"/>
      <c r="S28" s="294"/>
      <c r="T28" s="304"/>
      <c r="U28" s="304"/>
      <c r="V28" s="304"/>
      <c r="W28" s="302"/>
      <c r="X28" s="302"/>
      <c r="Y28" s="302"/>
      <c r="Z28" s="302"/>
      <c r="AA28" s="302"/>
      <c r="AB28" s="304"/>
      <c r="AC28" s="302"/>
      <c r="AD28" s="302"/>
      <c r="AE28" s="304"/>
      <c r="AF28" s="294"/>
      <c r="AG28" s="294"/>
      <c r="AH28" s="300"/>
      <c r="AI28" s="300"/>
      <c r="AJ28" s="300"/>
    </row>
    <row r="29" spans="1:36" ht="91.7" customHeight="1" x14ac:dyDescent="0.25">
      <c r="A29" s="268"/>
      <c r="B29" s="294"/>
      <c r="C29" s="294"/>
      <c r="D29" s="294"/>
      <c r="E29" s="294"/>
      <c r="F29" s="294" t="s">
        <v>606</v>
      </c>
      <c r="G29" s="294"/>
      <c r="H29" s="294"/>
      <c r="I29" s="294"/>
      <c r="J29" s="271" t="s">
        <v>595</v>
      </c>
      <c r="K29" s="271" t="s">
        <v>596</v>
      </c>
      <c r="L29" s="271" t="s">
        <v>561</v>
      </c>
      <c r="M29" s="271"/>
      <c r="N29" s="294"/>
      <c r="O29" s="294"/>
      <c r="P29" s="294"/>
      <c r="Q29" s="294"/>
      <c r="R29" s="294"/>
      <c r="S29" s="294"/>
      <c r="T29" s="304"/>
      <c r="U29" s="304"/>
      <c r="V29" s="304"/>
      <c r="W29" s="302"/>
      <c r="X29" s="302"/>
      <c r="Y29" s="302"/>
      <c r="Z29" s="302"/>
      <c r="AA29" s="302" t="s">
        <v>238</v>
      </c>
      <c r="AB29" s="304"/>
      <c r="AC29" s="302"/>
      <c r="AD29" s="302"/>
      <c r="AE29" s="304">
        <f>U29</f>
        <v>0</v>
      </c>
      <c r="AF29" s="294"/>
      <c r="AG29" s="294"/>
      <c r="AH29" s="300"/>
      <c r="AI29" s="300"/>
      <c r="AJ29" s="300"/>
    </row>
    <row r="30" spans="1:36" ht="91.7" customHeight="1" x14ac:dyDescent="0.25">
      <c r="A30" s="268"/>
      <c r="B30" s="294"/>
      <c r="C30" s="294"/>
      <c r="D30" s="294"/>
      <c r="E30" s="294"/>
      <c r="F30" s="294"/>
      <c r="G30" s="294"/>
      <c r="H30" s="294"/>
      <c r="I30" s="294"/>
      <c r="J30" s="271" t="s">
        <v>563</v>
      </c>
      <c r="K30" s="271" t="s">
        <v>564</v>
      </c>
      <c r="L30" s="271" t="s">
        <v>565</v>
      </c>
      <c r="M30" s="271"/>
      <c r="N30" s="294"/>
      <c r="O30" s="294"/>
      <c r="P30" s="294"/>
      <c r="Q30" s="294"/>
      <c r="R30" s="294"/>
      <c r="S30" s="294"/>
      <c r="T30" s="304"/>
      <c r="U30" s="304"/>
      <c r="V30" s="304"/>
      <c r="W30" s="302"/>
      <c r="X30" s="302"/>
      <c r="Y30" s="302"/>
      <c r="Z30" s="302"/>
      <c r="AA30" s="302"/>
      <c r="AB30" s="304"/>
      <c r="AC30" s="302"/>
      <c r="AD30" s="302"/>
      <c r="AE30" s="304"/>
      <c r="AF30" s="294"/>
      <c r="AG30" s="294"/>
      <c r="AH30" s="300"/>
      <c r="AI30" s="300"/>
      <c r="AJ30" s="300"/>
    </row>
    <row r="31" spans="1:36" ht="137.25" customHeight="1" x14ac:dyDescent="0.25">
      <c r="A31" s="268"/>
      <c r="B31" s="294"/>
      <c r="C31" s="294"/>
      <c r="D31" s="294"/>
      <c r="E31" s="294"/>
      <c r="F31" s="294"/>
      <c r="G31" s="294"/>
      <c r="H31" s="294"/>
      <c r="I31" s="294"/>
      <c r="J31" s="271" t="s">
        <v>588</v>
      </c>
      <c r="K31" s="271" t="s">
        <v>580</v>
      </c>
      <c r="L31" s="271" t="s">
        <v>589</v>
      </c>
      <c r="M31" s="271"/>
      <c r="N31" s="294"/>
      <c r="O31" s="294"/>
      <c r="P31" s="294"/>
      <c r="Q31" s="294"/>
      <c r="R31" s="294"/>
      <c r="S31" s="294"/>
      <c r="T31" s="304"/>
      <c r="U31" s="304"/>
      <c r="V31" s="304"/>
      <c r="W31" s="302"/>
      <c r="X31" s="302"/>
      <c r="Y31" s="302"/>
      <c r="Z31" s="302"/>
      <c r="AA31" s="302"/>
      <c r="AB31" s="304"/>
      <c r="AC31" s="302"/>
      <c r="AD31" s="302"/>
      <c r="AE31" s="304"/>
      <c r="AF31" s="294"/>
      <c r="AG31" s="294"/>
      <c r="AH31" s="300"/>
      <c r="AI31" s="300"/>
      <c r="AJ31" s="300"/>
    </row>
    <row r="32" spans="1:36" s="273" customFormat="1" ht="96" customHeight="1" x14ac:dyDescent="0.25">
      <c r="A32" s="238"/>
      <c r="B32" s="294" t="s">
        <v>741</v>
      </c>
      <c r="C32" s="294" t="s">
        <v>607</v>
      </c>
      <c r="D32" s="294" t="s">
        <v>737</v>
      </c>
      <c r="E32" s="294" t="s">
        <v>573</v>
      </c>
      <c r="F32" s="294" t="s">
        <v>608</v>
      </c>
      <c r="G32" s="294" t="s">
        <v>575</v>
      </c>
      <c r="H32" s="294" t="s">
        <v>89</v>
      </c>
      <c r="I32" s="294" t="s">
        <v>89</v>
      </c>
      <c r="J32" s="271" t="s">
        <v>576</v>
      </c>
      <c r="K32" s="271" t="s">
        <v>738</v>
      </c>
      <c r="L32" s="271" t="s">
        <v>578</v>
      </c>
      <c r="M32" s="271" t="s">
        <v>609</v>
      </c>
      <c r="N32" s="294" t="s">
        <v>93</v>
      </c>
      <c r="O32" s="294" t="s">
        <v>128</v>
      </c>
      <c r="P32" s="294" t="s">
        <v>562</v>
      </c>
      <c r="Q32" s="294" t="s">
        <v>96</v>
      </c>
      <c r="R32" s="294" t="s">
        <v>336</v>
      </c>
      <c r="S32" s="294" t="s">
        <v>237</v>
      </c>
      <c r="T32" s="302">
        <f>U32+U35</f>
        <v>780128.3</v>
      </c>
      <c r="U32" s="304">
        <v>780128.3</v>
      </c>
      <c r="V32" s="304">
        <f>U32</f>
        <v>780128.3</v>
      </c>
      <c r="W32" s="302" t="s">
        <v>238</v>
      </c>
      <c r="X32" s="302" t="s">
        <v>238</v>
      </c>
      <c r="Y32" s="302" t="s">
        <v>238</v>
      </c>
      <c r="Z32" s="302" t="s">
        <v>238</v>
      </c>
      <c r="AA32" s="302" t="s">
        <v>238</v>
      </c>
      <c r="AB32" s="304">
        <v>137669.70000000001</v>
      </c>
      <c r="AC32" s="302"/>
      <c r="AD32" s="302" t="s">
        <v>238</v>
      </c>
      <c r="AE32" s="304">
        <f>V32</f>
        <v>780128.3</v>
      </c>
      <c r="AF32" s="294" t="s">
        <v>238</v>
      </c>
      <c r="AG32" s="296">
        <v>46181</v>
      </c>
      <c r="AH32" s="303" t="s">
        <v>610</v>
      </c>
      <c r="AI32" s="303" t="s">
        <v>611</v>
      </c>
      <c r="AJ32" s="312"/>
    </row>
    <row r="33" spans="1:36" s="273" customFormat="1" ht="48" x14ac:dyDescent="0.25">
      <c r="A33" s="238"/>
      <c r="B33" s="294"/>
      <c r="C33" s="294"/>
      <c r="D33" s="294"/>
      <c r="E33" s="294"/>
      <c r="F33" s="294"/>
      <c r="G33" s="294"/>
      <c r="H33" s="294"/>
      <c r="I33" s="294"/>
      <c r="J33" s="271" t="s">
        <v>563</v>
      </c>
      <c r="K33" s="271" t="s">
        <v>564</v>
      </c>
      <c r="L33" s="271" t="s">
        <v>565</v>
      </c>
      <c r="M33" s="271">
        <v>1</v>
      </c>
      <c r="N33" s="294"/>
      <c r="O33" s="294"/>
      <c r="P33" s="294"/>
      <c r="Q33" s="294"/>
      <c r="R33" s="294"/>
      <c r="S33" s="294"/>
      <c r="T33" s="302"/>
      <c r="U33" s="304"/>
      <c r="V33" s="304"/>
      <c r="W33" s="302"/>
      <c r="X33" s="302"/>
      <c r="Y33" s="302"/>
      <c r="Z33" s="302"/>
      <c r="AA33" s="302"/>
      <c r="AB33" s="304"/>
      <c r="AC33" s="302"/>
      <c r="AD33" s="302"/>
      <c r="AE33" s="304"/>
      <c r="AF33" s="294"/>
      <c r="AG33" s="294"/>
      <c r="AH33" s="303"/>
      <c r="AI33" s="303"/>
      <c r="AJ33" s="312"/>
    </row>
    <row r="34" spans="1:36" s="273" customFormat="1" ht="60" x14ac:dyDescent="0.25">
      <c r="A34" s="238"/>
      <c r="B34" s="294"/>
      <c r="C34" s="294"/>
      <c r="D34" s="294"/>
      <c r="E34" s="294"/>
      <c r="F34" s="294"/>
      <c r="G34" s="294"/>
      <c r="H34" s="294"/>
      <c r="I34" s="294"/>
      <c r="J34" s="271" t="s">
        <v>579</v>
      </c>
      <c r="K34" s="271" t="s">
        <v>580</v>
      </c>
      <c r="L34" s="271" t="s">
        <v>581</v>
      </c>
      <c r="M34" s="271">
        <v>545047</v>
      </c>
      <c r="N34" s="294"/>
      <c r="O34" s="294"/>
      <c r="P34" s="294"/>
      <c r="Q34" s="294"/>
      <c r="R34" s="294"/>
      <c r="S34" s="294"/>
      <c r="T34" s="302"/>
      <c r="U34" s="304"/>
      <c r="V34" s="304"/>
      <c r="W34" s="302"/>
      <c r="X34" s="302"/>
      <c r="Y34" s="302"/>
      <c r="Z34" s="302"/>
      <c r="AA34" s="302"/>
      <c r="AB34" s="304"/>
      <c r="AC34" s="302"/>
      <c r="AD34" s="302"/>
      <c r="AE34" s="304"/>
      <c r="AF34" s="294"/>
      <c r="AG34" s="294"/>
      <c r="AH34" s="303"/>
      <c r="AI34" s="303"/>
      <c r="AJ34" s="312"/>
    </row>
    <row r="35" spans="1:36" s="273" customFormat="1" ht="111" customHeight="1" x14ac:dyDescent="0.25">
      <c r="A35" s="238"/>
      <c r="B35" s="294"/>
      <c r="C35" s="294"/>
      <c r="D35" s="294"/>
      <c r="E35" s="294"/>
      <c r="F35" s="294" t="s">
        <v>612</v>
      </c>
      <c r="G35" s="294"/>
      <c r="H35" s="294"/>
      <c r="I35" s="294"/>
      <c r="J35" s="271" t="s">
        <v>595</v>
      </c>
      <c r="K35" s="271" t="s">
        <v>596</v>
      </c>
      <c r="L35" s="271" t="s">
        <v>578</v>
      </c>
      <c r="M35" s="271"/>
      <c r="N35" s="294" t="s">
        <v>93</v>
      </c>
      <c r="O35" s="294"/>
      <c r="P35" s="294"/>
      <c r="Q35" s="294"/>
      <c r="R35" s="294"/>
      <c r="S35" s="294"/>
      <c r="T35" s="302"/>
      <c r="U35" s="304"/>
      <c r="V35" s="304">
        <f>U35</f>
        <v>0</v>
      </c>
      <c r="W35" s="302"/>
      <c r="X35" s="302"/>
      <c r="Y35" s="302"/>
      <c r="Z35" s="302"/>
      <c r="AA35" s="302"/>
      <c r="AB35" s="304"/>
      <c r="AC35" s="302"/>
      <c r="AD35" s="302"/>
      <c r="AE35" s="304">
        <f>V35</f>
        <v>0</v>
      </c>
      <c r="AF35" s="294"/>
      <c r="AG35" s="294"/>
      <c r="AH35" s="303"/>
      <c r="AI35" s="303"/>
      <c r="AJ35" s="312"/>
    </row>
    <row r="36" spans="1:36" s="273" customFormat="1" ht="111" customHeight="1" x14ac:dyDescent="0.25">
      <c r="A36" s="238"/>
      <c r="B36" s="294"/>
      <c r="C36" s="294"/>
      <c r="D36" s="294"/>
      <c r="E36" s="294"/>
      <c r="F36" s="294"/>
      <c r="G36" s="294"/>
      <c r="H36" s="294"/>
      <c r="I36" s="294"/>
      <c r="J36" s="271" t="s">
        <v>586</v>
      </c>
      <c r="K36" s="271" t="s">
        <v>564</v>
      </c>
      <c r="L36" s="271" t="s">
        <v>587</v>
      </c>
      <c r="M36" s="271"/>
      <c r="N36" s="294"/>
      <c r="O36" s="294"/>
      <c r="P36" s="294"/>
      <c r="Q36" s="294"/>
      <c r="R36" s="294"/>
      <c r="S36" s="294"/>
      <c r="T36" s="302"/>
      <c r="U36" s="304"/>
      <c r="V36" s="304"/>
      <c r="W36" s="302"/>
      <c r="X36" s="302"/>
      <c r="Y36" s="302"/>
      <c r="Z36" s="302"/>
      <c r="AA36" s="302"/>
      <c r="AB36" s="304"/>
      <c r="AC36" s="302"/>
      <c r="AD36" s="302"/>
      <c r="AE36" s="304"/>
      <c r="AF36" s="294"/>
      <c r="AG36" s="294"/>
      <c r="AH36" s="303"/>
      <c r="AI36" s="303"/>
      <c r="AJ36" s="312"/>
    </row>
    <row r="37" spans="1:36" s="273" customFormat="1" ht="111" customHeight="1" x14ac:dyDescent="0.25">
      <c r="A37" s="238"/>
      <c r="B37" s="294"/>
      <c r="C37" s="294"/>
      <c r="D37" s="294"/>
      <c r="E37" s="294"/>
      <c r="F37" s="294"/>
      <c r="G37" s="294"/>
      <c r="H37" s="294"/>
      <c r="I37" s="294"/>
      <c r="J37" s="271" t="s">
        <v>579</v>
      </c>
      <c r="K37" s="271" t="s">
        <v>580</v>
      </c>
      <c r="L37" s="271" t="s">
        <v>581</v>
      </c>
      <c r="M37" s="271"/>
      <c r="N37" s="294"/>
      <c r="O37" s="294"/>
      <c r="P37" s="294"/>
      <c r="Q37" s="294"/>
      <c r="R37" s="294"/>
      <c r="S37" s="294"/>
      <c r="T37" s="302"/>
      <c r="U37" s="304"/>
      <c r="V37" s="304"/>
      <c r="W37" s="302"/>
      <c r="X37" s="302"/>
      <c r="Y37" s="302"/>
      <c r="Z37" s="302"/>
      <c r="AA37" s="302"/>
      <c r="AB37" s="304"/>
      <c r="AC37" s="302"/>
      <c r="AD37" s="302"/>
      <c r="AE37" s="304"/>
      <c r="AF37" s="294"/>
      <c r="AG37" s="294"/>
      <c r="AH37" s="303"/>
      <c r="AI37" s="303"/>
      <c r="AJ37" s="312"/>
    </row>
    <row r="38" spans="1:36" ht="112.5" customHeight="1" x14ac:dyDescent="0.25">
      <c r="A38" s="268"/>
      <c r="B38" s="294" t="s">
        <v>613</v>
      </c>
      <c r="C38" s="294" t="s">
        <v>614</v>
      </c>
      <c r="D38" s="294" t="s">
        <v>737</v>
      </c>
      <c r="E38" s="294" t="s">
        <v>573</v>
      </c>
      <c r="F38" s="294" t="s">
        <v>779</v>
      </c>
      <c r="G38" s="294" t="s">
        <v>558</v>
      </c>
      <c r="H38" s="294" t="s">
        <v>89</v>
      </c>
      <c r="I38" s="294" t="s">
        <v>89</v>
      </c>
      <c r="J38" s="271" t="s">
        <v>576</v>
      </c>
      <c r="K38" s="272" t="s">
        <v>738</v>
      </c>
      <c r="L38" s="271" t="s">
        <v>578</v>
      </c>
      <c r="M38" s="271">
        <v>2.61</v>
      </c>
      <c r="N38" s="294" t="s">
        <v>93</v>
      </c>
      <c r="O38" s="294" t="s">
        <v>128</v>
      </c>
      <c r="P38" s="294" t="s">
        <v>562</v>
      </c>
      <c r="Q38" s="294" t="s">
        <v>96</v>
      </c>
      <c r="R38" s="294" t="s">
        <v>336</v>
      </c>
      <c r="S38" s="294" t="s">
        <v>237</v>
      </c>
      <c r="T38" s="304">
        <v>3606333</v>
      </c>
      <c r="U38" s="304">
        <f>T38</f>
        <v>3606333</v>
      </c>
      <c r="V38" s="304">
        <f>T38</f>
        <v>3606333</v>
      </c>
      <c r="W38" s="302" t="s">
        <v>238</v>
      </c>
      <c r="X38" s="302" t="s">
        <v>238</v>
      </c>
      <c r="Y38" s="302" t="s">
        <v>238</v>
      </c>
      <c r="Z38" s="302" t="s">
        <v>238</v>
      </c>
      <c r="AA38" s="302" t="s">
        <v>238</v>
      </c>
      <c r="AB38" s="304">
        <v>2550000</v>
      </c>
      <c r="AC38" s="302" t="s">
        <v>100</v>
      </c>
      <c r="AD38" s="302" t="s">
        <v>238</v>
      </c>
      <c r="AE38" s="304">
        <f>T38</f>
        <v>3606333</v>
      </c>
      <c r="AF38" s="294" t="s">
        <v>238</v>
      </c>
      <c r="AG38" s="294" t="s">
        <v>238</v>
      </c>
      <c r="AH38" s="303" t="s">
        <v>301</v>
      </c>
      <c r="AI38" s="303" t="s">
        <v>263</v>
      </c>
      <c r="AJ38" s="310">
        <v>45726</v>
      </c>
    </row>
    <row r="39" spans="1:36" ht="91.7" customHeight="1" x14ac:dyDescent="0.25">
      <c r="A39" s="268"/>
      <c r="B39" s="294"/>
      <c r="C39" s="294"/>
      <c r="D39" s="294"/>
      <c r="E39" s="294"/>
      <c r="F39" s="294"/>
      <c r="G39" s="294"/>
      <c r="H39" s="294"/>
      <c r="I39" s="294"/>
      <c r="J39" s="271" t="s">
        <v>563</v>
      </c>
      <c r="K39" s="271" t="s">
        <v>564</v>
      </c>
      <c r="L39" s="271" t="s">
        <v>565</v>
      </c>
      <c r="M39" s="271">
        <v>1</v>
      </c>
      <c r="N39" s="294"/>
      <c r="O39" s="294"/>
      <c r="P39" s="294"/>
      <c r="Q39" s="294"/>
      <c r="R39" s="294"/>
      <c r="S39" s="294"/>
      <c r="T39" s="304"/>
      <c r="U39" s="304"/>
      <c r="V39" s="304"/>
      <c r="W39" s="302"/>
      <c r="X39" s="302"/>
      <c r="Y39" s="302"/>
      <c r="Z39" s="302"/>
      <c r="AA39" s="302"/>
      <c r="AB39" s="304"/>
      <c r="AC39" s="302"/>
      <c r="AD39" s="302"/>
      <c r="AE39" s="304"/>
      <c r="AF39" s="294"/>
      <c r="AG39" s="294"/>
      <c r="AH39" s="303"/>
      <c r="AI39" s="303"/>
      <c r="AJ39" s="310"/>
    </row>
    <row r="40" spans="1:36" ht="91.7" customHeight="1" x14ac:dyDescent="0.25">
      <c r="A40" s="268"/>
      <c r="B40" s="294"/>
      <c r="C40" s="294"/>
      <c r="D40" s="294"/>
      <c r="E40" s="294"/>
      <c r="F40" s="294"/>
      <c r="G40" s="294"/>
      <c r="H40" s="294"/>
      <c r="I40" s="294"/>
      <c r="J40" s="271" t="s">
        <v>579</v>
      </c>
      <c r="K40" s="271" t="s">
        <v>580</v>
      </c>
      <c r="L40" s="271" t="s">
        <v>581</v>
      </c>
      <c r="M40" s="271" t="s">
        <v>615</v>
      </c>
      <c r="N40" s="294"/>
      <c r="O40" s="294"/>
      <c r="P40" s="294"/>
      <c r="Q40" s="294"/>
      <c r="R40" s="294"/>
      <c r="S40" s="294"/>
      <c r="T40" s="304"/>
      <c r="U40" s="304"/>
      <c r="V40" s="304"/>
      <c r="W40" s="302"/>
      <c r="X40" s="302"/>
      <c r="Y40" s="302"/>
      <c r="Z40" s="302"/>
      <c r="AA40" s="302"/>
      <c r="AB40" s="304"/>
      <c r="AC40" s="302"/>
      <c r="AD40" s="302"/>
      <c r="AE40" s="304"/>
      <c r="AF40" s="294"/>
      <c r="AG40" s="294"/>
      <c r="AH40" s="303"/>
      <c r="AI40" s="303"/>
      <c r="AJ40" s="310"/>
    </row>
    <row r="41" spans="1:36" x14ac:dyDescent="0.25">
      <c r="A41" s="268"/>
      <c r="B41" s="294"/>
      <c r="C41" s="294"/>
      <c r="D41" s="294"/>
      <c r="E41" s="294"/>
      <c r="F41" s="294"/>
      <c r="G41" s="294"/>
      <c r="H41" s="294"/>
      <c r="I41" s="294"/>
      <c r="J41" s="271"/>
      <c r="K41" s="271"/>
      <c r="L41" s="271"/>
      <c r="M41" s="271"/>
      <c r="N41" s="294"/>
      <c r="O41" s="294"/>
      <c r="P41" s="294"/>
      <c r="Q41" s="294"/>
      <c r="R41" s="294"/>
      <c r="S41" s="294"/>
      <c r="T41" s="304"/>
      <c r="U41" s="304"/>
      <c r="V41" s="304"/>
      <c r="W41" s="302"/>
      <c r="X41" s="302"/>
      <c r="Y41" s="302"/>
      <c r="Z41" s="302"/>
      <c r="AA41" s="302"/>
      <c r="AB41" s="304"/>
      <c r="AC41" s="302"/>
      <c r="AD41" s="302"/>
      <c r="AE41" s="304"/>
      <c r="AF41" s="294"/>
      <c r="AG41" s="294"/>
      <c r="AH41" s="303"/>
      <c r="AI41" s="303"/>
      <c r="AJ41" s="310"/>
    </row>
    <row r="42" spans="1:36" ht="137.25" customHeight="1" x14ac:dyDescent="0.25">
      <c r="A42" s="268"/>
      <c r="B42" s="294"/>
      <c r="C42" s="294"/>
      <c r="D42" s="294"/>
      <c r="E42" s="294"/>
      <c r="F42" s="294"/>
      <c r="G42" s="294"/>
      <c r="H42" s="294"/>
      <c r="I42" s="294"/>
      <c r="J42" s="271" t="s">
        <v>616</v>
      </c>
      <c r="K42" s="271" t="s">
        <v>604</v>
      </c>
      <c r="L42" s="271" t="s">
        <v>617</v>
      </c>
      <c r="M42" s="271" t="s">
        <v>618</v>
      </c>
      <c r="N42" s="294"/>
      <c r="O42" s="294"/>
      <c r="P42" s="294"/>
      <c r="Q42" s="294"/>
      <c r="R42" s="294"/>
      <c r="S42" s="294"/>
      <c r="T42" s="304"/>
      <c r="U42" s="304"/>
      <c r="V42" s="304"/>
      <c r="W42" s="302"/>
      <c r="X42" s="302"/>
      <c r="Y42" s="302"/>
      <c r="Z42" s="302"/>
      <c r="AA42" s="302"/>
      <c r="AB42" s="304"/>
      <c r="AC42" s="302"/>
      <c r="AD42" s="302"/>
      <c r="AE42" s="304"/>
      <c r="AF42" s="294"/>
      <c r="AG42" s="294"/>
      <c r="AH42" s="303"/>
      <c r="AI42" s="303"/>
      <c r="AJ42" s="310"/>
    </row>
    <row r="43" spans="1:36" s="273" customFormat="1" ht="96" customHeight="1" x14ac:dyDescent="0.25">
      <c r="A43" s="238"/>
      <c r="B43" s="294" t="s">
        <v>742</v>
      </c>
      <c r="C43" s="294" t="s">
        <v>619</v>
      </c>
      <c r="D43" s="294" t="s">
        <v>743</v>
      </c>
      <c r="E43" s="294" t="s">
        <v>556</v>
      </c>
      <c r="F43" s="294" t="s">
        <v>620</v>
      </c>
      <c r="G43" s="294" t="s">
        <v>621</v>
      </c>
      <c r="H43" s="294" t="s">
        <v>89</v>
      </c>
      <c r="I43" s="294" t="s">
        <v>89</v>
      </c>
      <c r="J43" s="271" t="s">
        <v>576</v>
      </c>
      <c r="K43" s="271" t="s">
        <v>577</v>
      </c>
      <c r="L43" s="271" t="s">
        <v>578</v>
      </c>
      <c r="M43" s="271">
        <v>3.59</v>
      </c>
      <c r="N43" s="294" t="s">
        <v>93</v>
      </c>
      <c r="O43" s="294" t="s">
        <v>127</v>
      </c>
      <c r="P43" s="294" t="s">
        <v>562</v>
      </c>
      <c r="Q43" s="294" t="s">
        <v>96</v>
      </c>
      <c r="R43" s="294" t="s">
        <v>336</v>
      </c>
      <c r="S43" s="294" t="s">
        <v>237</v>
      </c>
      <c r="T43" s="304">
        <f>U43</f>
        <v>100000</v>
      </c>
      <c r="U43" s="304">
        <v>100000</v>
      </c>
      <c r="V43" s="304">
        <f>U43</f>
        <v>100000</v>
      </c>
      <c r="W43" s="302" t="s">
        <v>238</v>
      </c>
      <c r="X43" s="302" t="s">
        <v>238</v>
      </c>
      <c r="Y43" s="302" t="s">
        <v>238</v>
      </c>
      <c r="Z43" s="302" t="s">
        <v>238</v>
      </c>
      <c r="AA43" s="302" t="s">
        <v>238</v>
      </c>
      <c r="AB43" s="302" t="s">
        <v>622</v>
      </c>
      <c r="AC43" s="302" t="s">
        <v>100</v>
      </c>
      <c r="AD43" s="302" t="s">
        <v>238</v>
      </c>
      <c r="AE43" s="304">
        <f>V43</f>
        <v>100000</v>
      </c>
      <c r="AF43" s="294" t="s">
        <v>238</v>
      </c>
      <c r="AG43" s="294" t="s">
        <v>238</v>
      </c>
      <c r="AH43" s="294" t="s">
        <v>241</v>
      </c>
      <c r="AI43" s="294" t="s">
        <v>273</v>
      </c>
      <c r="AJ43" s="306">
        <v>45635</v>
      </c>
    </row>
    <row r="44" spans="1:36" s="273" customFormat="1" ht="48" customHeight="1" x14ac:dyDescent="0.25">
      <c r="A44" s="238"/>
      <c r="B44" s="294"/>
      <c r="C44" s="294"/>
      <c r="D44" s="294"/>
      <c r="E44" s="294"/>
      <c r="F44" s="294"/>
      <c r="G44" s="294"/>
      <c r="H44" s="294"/>
      <c r="I44" s="294"/>
      <c r="J44" s="294" t="s">
        <v>563</v>
      </c>
      <c r="K44" s="294" t="s">
        <v>564</v>
      </c>
      <c r="L44" s="294" t="s">
        <v>565</v>
      </c>
      <c r="M44" s="294">
        <v>1</v>
      </c>
      <c r="N44" s="294"/>
      <c r="O44" s="294"/>
      <c r="P44" s="294"/>
      <c r="Q44" s="294"/>
      <c r="R44" s="294"/>
      <c r="S44" s="294"/>
      <c r="T44" s="304"/>
      <c r="U44" s="304"/>
      <c r="V44" s="304"/>
      <c r="W44" s="302"/>
      <c r="X44" s="302"/>
      <c r="Y44" s="302"/>
      <c r="Z44" s="302"/>
      <c r="AA44" s="302"/>
      <c r="AB44" s="302"/>
      <c r="AC44" s="302"/>
      <c r="AD44" s="302"/>
      <c r="AE44" s="304"/>
      <c r="AF44" s="294"/>
      <c r="AG44" s="294"/>
      <c r="AH44" s="294"/>
      <c r="AI44" s="294"/>
      <c r="AJ44" s="306"/>
    </row>
    <row r="45" spans="1:36" s="273" customFormat="1" x14ac:dyDescent="0.25">
      <c r="A45" s="238"/>
      <c r="B45" s="294"/>
      <c r="C45" s="294"/>
      <c r="D45" s="294"/>
      <c r="E45" s="294"/>
      <c r="F45" s="294"/>
      <c r="G45" s="294"/>
      <c r="H45" s="294"/>
      <c r="I45" s="294"/>
      <c r="J45" s="294"/>
      <c r="K45" s="294"/>
      <c r="L45" s="294"/>
      <c r="M45" s="294"/>
      <c r="N45" s="294"/>
      <c r="O45" s="294"/>
      <c r="P45" s="294"/>
      <c r="Q45" s="294"/>
      <c r="R45" s="294"/>
      <c r="S45" s="294"/>
      <c r="T45" s="304"/>
      <c r="U45" s="304"/>
      <c r="V45" s="304"/>
      <c r="W45" s="302"/>
      <c r="X45" s="302"/>
      <c r="Y45" s="302"/>
      <c r="Z45" s="302"/>
      <c r="AA45" s="302"/>
      <c r="AB45" s="302"/>
      <c r="AC45" s="302"/>
      <c r="AD45" s="302"/>
      <c r="AE45" s="304"/>
      <c r="AF45" s="294"/>
      <c r="AG45" s="294"/>
      <c r="AH45" s="294"/>
      <c r="AI45" s="294"/>
      <c r="AJ45" s="306"/>
    </row>
    <row r="46" spans="1:36" s="273" customFormat="1" ht="111" customHeight="1" x14ac:dyDescent="0.25">
      <c r="A46" s="238"/>
      <c r="B46" s="294" t="s">
        <v>744</v>
      </c>
      <c r="C46" s="294" t="s">
        <v>623</v>
      </c>
      <c r="D46" s="294" t="s">
        <v>743</v>
      </c>
      <c r="E46" s="294" t="s">
        <v>556</v>
      </c>
      <c r="F46" s="294" t="s">
        <v>624</v>
      </c>
      <c r="G46" s="294" t="s">
        <v>621</v>
      </c>
      <c r="H46" s="294" t="s">
        <v>89</v>
      </c>
      <c r="I46" s="294" t="s">
        <v>89</v>
      </c>
      <c r="J46" s="271" t="s">
        <v>576</v>
      </c>
      <c r="K46" s="271" t="s">
        <v>577</v>
      </c>
      <c r="L46" s="271" t="s">
        <v>578</v>
      </c>
      <c r="M46" s="271">
        <v>7.8</v>
      </c>
      <c r="N46" s="294" t="s">
        <v>93</v>
      </c>
      <c r="O46" s="294" t="s">
        <v>94</v>
      </c>
      <c r="P46" s="294" t="s">
        <v>562</v>
      </c>
      <c r="Q46" s="294" t="s">
        <v>96</v>
      </c>
      <c r="R46" s="294" t="s">
        <v>336</v>
      </c>
      <c r="S46" s="294" t="s">
        <v>237</v>
      </c>
      <c r="T46" s="304">
        <f>U46</f>
        <v>1021899.75</v>
      </c>
      <c r="U46" s="304">
        <v>1021899.75</v>
      </c>
      <c r="V46" s="304">
        <f>U46</f>
        <v>1021899.75</v>
      </c>
      <c r="W46" s="302" t="s">
        <v>238</v>
      </c>
      <c r="X46" s="302" t="s">
        <v>238</v>
      </c>
      <c r="Y46" s="302" t="s">
        <v>238</v>
      </c>
      <c r="Z46" s="302" t="s">
        <v>238</v>
      </c>
      <c r="AA46" s="302" t="s">
        <v>238</v>
      </c>
      <c r="AB46" s="302" t="s">
        <v>814</v>
      </c>
      <c r="AC46" s="294" t="s">
        <v>100</v>
      </c>
      <c r="AD46" s="302" t="s">
        <v>238</v>
      </c>
      <c r="AE46" s="304">
        <f>V46</f>
        <v>1021899.75</v>
      </c>
      <c r="AF46" s="294" t="s">
        <v>238</v>
      </c>
      <c r="AG46" s="294" t="s">
        <v>238</v>
      </c>
      <c r="AH46" s="294" t="s">
        <v>241</v>
      </c>
      <c r="AI46" s="300">
        <v>45689</v>
      </c>
      <c r="AJ46" s="300">
        <v>45635</v>
      </c>
    </row>
    <row r="47" spans="1:36" s="273" customFormat="1" ht="111" customHeight="1" x14ac:dyDescent="0.25">
      <c r="A47" s="238"/>
      <c r="B47" s="294"/>
      <c r="C47" s="294"/>
      <c r="D47" s="294"/>
      <c r="E47" s="294"/>
      <c r="F47" s="294"/>
      <c r="G47" s="294"/>
      <c r="H47" s="294"/>
      <c r="I47" s="294"/>
      <c r="J47" s="294" t="s">
        <v>586</v>
      </c>
      <c r="K47" s="294" t="s">
        <v>564</v>
      </c>
      <c r="L47" s="294" t="s">
        <v>587</v>
      </c>
      <c r="M47" s="294">
        <v>1</v>
      </c>
      <c r="N47" s="294"/>
      <c r="O47" s="294"/>
      <c r="P47" s="294"/>
      <c r="Q47" s="294"/>
      <c r="R47" s="294"/>
      <c r="S47" s="294"/>
      <c r="T47" s="304"/>
      <c r="U47" s="304"/>
      <c r="V47" s="304"/>
      <c r="W47" s="302"/>
      <c r="X47" s="302"/>
      <c r="Y47" s="302"/>
      <c r="Z47" s="302"/>
      <c r="AA47" s="302"/>
      <c r="AB47" s="302"/>
      <c r="AC47" s="294"/>
      <c r="AD47" s="302"/>
      <c r="AE47" s="304"/>
      <c r="AF47" s="294"/>
      <c r="AG47" s="294"/>
      <c r="AH47" s="294"/>
      <c r="AI47" s="300"/>
      <c r="AJ47" s="300"/>
    </row>
    <row r="48" spans="1:36" s="273" customFormat="1" x14ac:dyDescent="0.25">
      <c r="A48" s="238"/>
      <c r="B48" s="294"/>
      <c r="C48" s="294"/>
      <c r="D48" s="294"/>
      <c r="E48" s="294"/>
      <c r="F48" s="294"/>
      <c r="G48" s="294"/>
      <c r="H48" s="294"/>
      <c r="I48" s="294"/>
      <c r="J48" s="294"/>
      <c r="K48" s="294"/>
      <c r="L48" s="294"/>
      <c r="M48" s="294"/>
      <c r="N48" s="294"/>
      <c r="O48" s="294"/>
      <c r="P48" s="294"/>
      <c r="Q48" s="294"/>
      <c r="R48" s="294"/>
      <c r="S48" s="294"/>
      <c r="T48" s="304"/>
      <c r="U48" s="304"/>
      <c r="V48" s="304"/>
      <c r="W48" s="302"/>
      <c r="X48" s="302"/>
      <c r="Y48" s="302"/>
      <c r="Z48" s="302"/>
      <c r="AA48" s="302"/>
      <c r="AB48" s="302"/>
      <c r="AC48" s="294"/>
      <c r="AD48" s="302"/>
      <c r="AE48" s="304"/>
      <c r="AF48" s="294"/>
      <c r="AG48" s="294"/>
      <c r="AH48" s="294"/>
      <c r="AI48" s="300"/>
      <c r="AJ48" s="300"/>
    </row>
    <row r="49" spans="1:36" ht="96" x14ac:dyDescent="0.25">
      <c r="A49" s="268"/>
      <c r="B49" s="294" t="s">
        <v>625</v>
      </c>
      <c r="C49" s="294" t="s">
        <v>626</v>
      </c>
      <c r="D49" s="294" t="s">
        <v>743</v>
      </c>
      <c r="E49" s="294" t="s">
        <v>556</v>
      </c>
      <c r="F49" s="294" t="s">
        <v>627</v>
      </c>
      <c r="G49" s="294" t="s">
        <v>628</v>
      </c>
      <c r="H49" s="294" t="s">
        <v>89</v>
      </c>
      <c r="I49" s="294" t="s">
        <v>89</v>
      </c>
      <c r="J49" s="271" t="s">
        <v>584</v>
      </c>
      <c r="K49" s="271" t="s">
        <v>577</v>
      </c>
      <c r="L49" s="271" t="s">
        <v>561</v>
      </c>
      <c r="M49" s="271">
        <v>5</v>
      </c>
      <c r="N49" s="294" t="s">
        <v>93</v>
      </c>
      <c r="O49" s="294" t="s">
        <v>126</v>
      </c>
      <c r="P49" s="294" t="s">
        <v>562</v>
      </c>
      <c r="Q49" s="294" t="s">
        <v>96</v>
      </c>
      <c r="R49" s="294" t="s">
        <v>336</v>
      </c>
      <c r="S49" s="294" t="s">
        <v>237</v>
      </c>
      <c r="T49" s="302" t="s">
        <v>815</v>
      </c>
      <c r="U49" s="302" t="str">
        <f>T49</f>
        <v xml:space="preserve">439921,49
</v>
      </c>
      <c r="V49" s="305" t="str">
        <f>T49</f>
        <v xml:space="preserve">439921,49
</v>
      </c>
      <c r="W49" s="302" t="s">
        <v>238</v>
      </c>
      <c r="X49" s="302" t="s">
        <v>238</v>
      </c>
      <c r="Y49" s="302" t="s">
        <v>238</v>
      </c>
      <c r="Z49" s="302" t="s">
        <v>238</v>
      </c>
      <c r="AA49" s="302" t="s">
        <v>238</v>
      </c>
      <c r="AB49" s="302" t="s">
        <v>816</v>
      </c>
      <c r="AC49" s="302" t="s">
        <v>100</v>
      </c>
      <c r="AD49" s="302" t="s">
        <v>238</v>
      </c>
      <c r="AE49" s="305" t="str">
        <f>T49</f>
        <v xml:space="preserve">439921,49
</v>
      </c>
      <c r="AF49" s="294" t="s">
        <v>238</v>
      </c>
      <c r="AG49" s="294" t="s">
        <v>238</v>
      </c>
      <c r="AH49" s="303" t="s">
        <v>392</v>
      </c>
      <c r="AI49" s="303" t="s">
        <v>550</v>
      </c>
      <c r="AJ49" s="303" t="s">
        <v>801</v>
      </c>
    </row>
    <row r="50" spans="1:36" ht="137.25" customHeight="1" x14ac:dyDescent="0.25">
      <c r="A50" s="268"/>
      <c r="B50" s="294"/>
      <c r="C50" s="294"/>
      <c r="D50" s="294"/>
      <c r="E50" s="294"/>
      <c r="F50" s="294"/>
      <c r="G50" s="294"/>
      <c r="H50" s="294"/>
      <c r="I50" s="294"/>
      <c r="J50" s="271" t="s">
        <v>563</v>
      </c>
      <c r="K50" s="271" t="s">
        <v>564</v>
      </c>
      <c r="L50" s="271" t="s">
        <v>565</v>
      </c>
      <c r="M50" s="271">
        <v>1</v>
      </c>
      <c r="N50" s="294"/>
      <c r="O50" s="294"/>
      <c r="P50" s="294"/>
      <c r="Q50" s="294"/>
      <c r="R50" s="294"/>
      <c r="S50" s="294"/>
      <c r="T50" s="302"/>
      <c r="U50" s="302"/>
      <c r="V50" s="305"/>
      <c r="W50" s="302"/>
      <c r="X50" s="302"/>
      <c r="Y50" s="302"/>
      <c r="Z50" s="302"/>
      <c r="AA50" s="302"/>
      <c r="AB50" s="302"/>
      <c r="AC50" s="302"/>
      <c r="AD50" s="302"/>
      <c r="AE50" s="305"/>
      <c r="AF50" s="294"/>
      <c r="AG50" s="294"/>
      <c r="AH50" s="303"/>
      <c r="AI50" s="303"/>
      <c r="AJ50" s="303"/>
    </row>
    <row r="51" spans="1:36" s="273" customFormat="1" ht="96" customHeight="1" x14ac:dyDescent="0.25">
      <c r="A51" s="238"/>
      <c r="B51" s="294" t="s">
        <v>745</v>
      </c>
      <c r="C51" s="294" t="s">
        <v>629</v>
      </c>
      <c r="D51" s="294" t="s">
        <v>743</v>
      </c>
      <c r="E51" s="294" t="s">
        <v>556</v>
      </c>
      <c r="F51" s="294" t="s">
        <v>630</v>
      </c>
      <c r="G51" s="294" t="s">
        <v>621</v>
      </c>
      <c r="H51" s="294" t="s">
        <v>89</v>
      </c>
      <c r="I51" s="294" t="s">
        <v>89</v>
      </c>
      <c r="J51" s="271" t="s">
        <v>631</v>
      </c>
      <c r="K51" s="271" t="s">
        <v>604</v>
      </c>
      <c r="L51" s="271" t="s">
        <v>632</v>
      </c>
      <c r="M51" s="271">
        <v>2070</v>
      </c>
      <c r="N51" s="294" t="s">
        <v>93</v>
      </c>
      <c r="O51" s="294" t="s">
        <v>127</v>
      </c>
      <c r="P51" s="294" t="s">
        <v>562</v>
      </c>
      <c r="Q51" s="294" t="s">
        <v>96</v>
      </c>
      <c r="R51" s="294" t="s">
        <v>336</v>
      </c>
      <c r="S51" s="294" t="s">
        <v>237</v>
      </c>
      <c r="T51" s="304">
        <f>U51</f>
        <v>741540</v>
      </c>
      <c r="U51" s="304">
        <v>741540</v>
      </c>
      <c r="V51" s="304">
        <f>U51</f>
        <v>741540</v>
      </c>
      <c r="W51" s="302" t="s">
        <v>238</v>
      </c>
      <c r="X51" s="302" t="s">
        <v>238</v>
      </c>
      <c r="Y51" s="302" t="s">
        <v>238</v>
      </c>
      <c r="Z51" s="302" t="s">
        <v>238</v>
      </c>
      <c r="AA51" s="302" t="s">
        <v>238</v>
      </c>
      <c r="AB51" s="302" t="s">
        <v>633</v>
      </c>
      <c r="AC51" s="302" t="s">
        <v>100</v>
      </c>
      <c r="AD51" s="302" t="s">
        <v>238</v>
      </c>
      <c r="AE51" s="305">
        <f>V51</f>
        <v>741540</v>
      </c>
      <c r="AF51" s="294" t="s">
        <v>238</v>
      </c>
      <c r="AG51" s="294" t="s">
        <v>238</v>
      </c>
      <c r="AH51" s="294" t="s">
        <v>301</v>
      </c>
      <c r="AI51" s="294" t="s">
        <v>263</v>
      </c>
      <c r="AJ51" s="306">
        <v>45726</v>
      </c>
    </row>
    <row r="52" spans="1:36" s="273" customFormat="1" ht="48" customHeight="1" x14ac:dyDescent="0.25">
      <c r="A52" s="238"/>
      <c r="B52" s="294"/>
      <c r="C52" s="294"/>
      <c r="D52" s="294"/>
      <c r="E52" s="294"/>
      <c r="F52" s="294"/>
      <c r="G52" s="294"/>
      <c r="H52" s="294"/>
      <c r="I52" s="294"/>
      <c r="J52" s="294" t="s">
        <v>563</v>
      </c>
      <c r="K52" s="294" t="s">
        <v>564</v>
      </c>
      <c r="L52" s="294" t="s">
        <v>565</v>
      </c>
      <c r="M52" s="294">
        <v>1</v>
      </c>
      <c r="N52" s="294"/>
      <c r="O52" s="294"/>
      <c r="P52" s="294"/>
      <c r="Q52" s="294"/>
      <c r="R52" s="294"/>
      <c r="S52" s="294"/>
      <c r="T52" s="304"/>
      <c r="U52" s="304"/>
      <c r="V52" s="304"/>
      <c r="W52" s="302"/>
      <c r="X52" s="302"/>
      <c r="Y52" s="302"/>
      <c r="Z52" s="302"/>
      <c r="AA52" s="302"/>
      <c r="AB52" s="302"/>
      <c r="AC52" s="302"/>
      <c r="AD52" s="302"/>
      <c r="AE52" s="305"/>
      <c r="AF52" s="294"/>
      <c r="AG52" s="294"/>
      <c r="AH52" s="294"/>
      <c r="AI52" s="294"/>
      <c r="AJ52" s="306"/>
    </row>
    <row r="53" spans="1:36" s="273" customFormat="1" x14ac:dyDescent="0.25">
      <c r="A53" s="238"/>
      <c r="B53" s="294"/>
      <c r="C53" s="294"/>
      <c r="D53" s="294"/>
      <c r="E53" s="294"/>
      <c r="F53" s="294"/>
      <c r="G53" s="294"/>
      <c r="H53" s="294"/>
      <c r="I53" s="294"/>
      <c r="J53" s="294"/>
      <c r="K53" s="294"/>
      <c r="L53" s="294"/>
      <c r="M53" s="294"/>
      <c r="N53" s="294"/>
      <c r="O53" s="294"/>
      <c r="P53" s="294"/>
      <c r="Q53" s="294"/>
      <c r="R53" s="294"/>
      <c r="S53" s="294"/>
      <c r="T53" s="304"/>
      <c r="U53" s="304"/>
      <c r="V53" s="304"/>
      <c r="W53" s="302"/>
      <c r="X53" s="302"/>
      <c r="Y53" s="302"/>
      <c r="Z53" s="302"/>
      <c r="AA53" s="302"/>
      <c r="AB53" s="302"/>
      <c r="AC53" s="302"/>
      <c r="AD53" s="302"/>
      <c r="AE53" s="305"/>
      <c r="AF53" s="294"/>
      <c r="AG53" s="294"/>
      <c r="AH53" s="294"/>
      <c r="AI53" s="294"/>
      <c r="AJ53" s="306"/>
    </row>
    <row r="54" spans="1:36" s="273" customFormat="1" ht="111" customHeight="1" x14ac:dyDescent="0.25">
      <c r="A54" s="238"/>
      <c r="B54" s="294" t="s">
        <v>746</v>
      </c>
      <c r="C54" s="294" t="s">
        <v>634</v>
      </c>
      <c r="D54" s="294" t="s">
        <v>743</v>
      </c>
      <c r="E54" s="294" t="s">
        <v>556</v>
      </c>
      <c r="F54" s="294" t="s">
        <v>635</v>
      </c>
      <c r="G54" s="294" t="s">
        <v>621</v>
      </c>
      <c r="H54" s="294" t="s">
        <v>89</v>
      </c>
      <c r="I54" s="294" t="s">
        <v>89</v>
      </c>
      <c r="J54" s="271" t="s">
        <v>631</v>
      </c>
      <c r="K54" s="271" t="s">
        <v>604</v>
      </c>
      <c r="L54" s="271" t="s">
        <v>632</v>
      </c>
      <c r="M54" s="271">
        <v>2320</v>
      </c>
      <c r="N54" s="294" t="s">
        <v>93</v>
      </c>
      <c r="O54" s="294" t="s">
        <v>94</v>
      </c>
      <c r="P54" s="294" t="s">
        <v>562</v>
      </c>
      <c r="Q54" s="294" t="s">
        <v>96</v>
      </c>
      <c r="R54" s="294" t="s">
        <v>336</v>
      </c>
      <c r="S54" s="294" t="s">
        <v>237</v>
      </c>
      <c r="T54" s="304">
        <f>U54</f>
        <v>1300000</v>
      </c>
      <c r="U54" s="304">
        <v>1300000</v>
      </c>
      <c r="V54" s="304">
        <f>U54</f>
        <v>1300000</v>
      </c>
      <c r="W54" s="302" t="s">
        <v>238</v>
      </c>
      <c r="X54" s="302" t="s">
        <v>238</v>
      </c>
      <c r="Y54" s="302" t="s">
        <v>238</v>
      </c>
      <c r="Z54" s="302" t="s">
        <v>238</v>
      </c>
      <c r="AA54" s="302" t="s">
        <v>238</v>
      </c>
      <c r="AB54" s="304" t="s">
        <v>817</v>
      </c>
      <c r="AC54" s="302" t="s">
        <v>100</v>
      </c>
      <c r="AD54" s="302" t="s">
        <v>238</v>
      </c>
      <c r="AE54" s="304">
        <f>V54</f>
        <v>1300000</v>
      </c>
      <c r="AF54" s="294" t="s">
        <v>238</v>
      </c>
      <c r="AG54" s="294" t="s">
        <v>238</v>
      </c>
      <c r="AH54" s="294" t="s">
        <v>301</v>
      </c>
      <c r="AI54" s="294" t="s">
        <v>263</v>
      </c>
      <c r="AJ54" s="306">
        <v>45726</v>
      </c>
    </row>
    <row r="55" spans="1:36" s="273" customFormat="1" ht="111" customHeight="1" x14ac:dyDescent="0.25">
      <c r="A55" s="238"/>
      <c r="B55" s="294"/>
      <c r="C55" s="294"/>
      <c r="D55" s="294"/>
      <c r="E55" s="294"/>
      <c r="F55" s="294"/>
      <c r="G55" s="294"/>
      <c r="H55" s="294"/>
      <c r="I55" s="294"/>
      <c r="J55" s="294" t="s">
        <v>563</v>
      </c>
      <c r="K55" s="294" t="s">
        <v>564</v>
      </c>
      <c r="L55" s="294" t="s">
        <v>565</v>
      </c>
      <c r="M55" s="294">
        <v>1</v>
      </c>
      <c r="N55" s="294"/>
      <c r="O55" s="294"/>
      <c r="P55" s="294"/>
      <c r="Q55" s="294"/>
      <c r="R55" s="294"/>
      <c r="S55" s="294"/>
      <c r="T55" s="304"/>
      <c r="U55" s="304"/>
      <c r="V55" s="304"/>
      <c r="W55" s="302"/>
      <c r="X55" s="302"/>
      <c r="Y55" s="302"/>
      <c r="Z55" s="302"/>
      <c r="AA55" s="302"/>
      <c r="AB55" s="304"/>
      <c r="AC55" s="302"/>
      <c r="AD55" s="302"/>
      <c r="AE55" s="304"/>
      <c r="AF55" s="294"/>
      <c r="AG55" s="294"/>
      <c r="AH55" s="294"/>
      <c r="AI55" s="294"/>
      <c r="AJ55" s="306"/>
    </row>
    <row r="56" spans="1:36" s="273" customFormat="1" x14ac:dyDescent="0.25">
      <c r="A56" s="238"/>
      <c r="B56" s="294"/>
      <c r="C56" s="294"/>
      <c r="D56" s="294"/>
      <c r="E56" s="294"/>
      <c r="F56" s="294"/>
      <c r="G56" s="294"/>
      <c r="H56" s="294"/>
      <c r="I56" s="294"/>
      <c r="J56" s="294"/>
      <c r="K56" s="294"/>
      <c r="L56" s="294"/>
      <c r="M56" s="294"/>
      <c r="N56" s="294"/>
      <c r="O56" s="294"/>
      <c r="P56" s="294"/>
      <c r="Q56" s="294"/>
      <c r="R56" s="294"/>
      <c r="S56" s="294"/>
      <c r="T56" s="304"/>
      <c r="U56" s="304"/>
      <c r="V56" s="304"/>
      <c r="W56" s="302"/>
      <c r="X56" s="302"/>
      <c r="Y56" s="302"/>
      <c r="Z56" s="302"/>
      <c r="AA56" s="302"/>
      <c r="AB56" s="304"/>
      <c r="AC56" s="302"/>
      <c r="AD56" s="302"/>
      <c r="AE56" s="304"/>
      <c r="AF56" s="294"/>
      <c r="AG56" s="294"/>
      <c r="AH56" s="294"/>
      <c r="AI56" s="294"/>
      <c r="AJ56" s="306"/>
    </row>
    <row r="57" spans="1:36" ht="84" x14ac:dyDescent="0.25">
      <c r="A57" s="268"/>
      <c r="B57" s="294" t="s">
        <v>636</v>
      </c>
      <c r="C57" s="294" t="s">
        <v>637</v>
      </c>
      <c r="D57" s="294" t="s">
        <v>743</v>
      </c>
      <c r="E57" s="294" t="s">
        <v>556</v>
      </c>
      <c r="F57" s="294" t="s">
        <v>638</v>
      </c>
      <c r="G57" s="294" t="s">
        <v>628</v>
      </c>
      <c r="H57" s="294" t="s">
        <v>89</v>
      </c>
      <c r="I57" s="294" t="s">
        <v>89</v>
      </c>
      <c r="J57" s="271" t="s">
        <v>631</v>
      </c>
      <c r="K57" s="271" t="s">
        <v>604</v>
      </c>
      <c r="L57" s="271" t="s">
        <v>632</v>
      </c>
      <c r="M57" s="271">
        <v>6900</v>
      </c>
      <c r="N57" s="294" t="s">
        <v>93</v>
      </c>
      <c r="O57" s="294" t="s">
        <v>639</v>
      </c>
      <c r="P57" s="294" t="s">
        <v>562</v>
      </c>
      <c r="Q57" s="294" t="s">
        <v>96</v>
      </c>
      <c r="R57" s="294" t="s">
        <v>336</v>
      </c>
      <c r="S57" s="294" t="s">
        <v>237</v>
      </c>
      <c r="T57" s="304">
        <v>1452000</v>
      </c>
      <c r="U57" s="304">
        <f>T57</f>
        <v>1452000</v>
      </c>
      <c r="V57" s="304">
        <f>T57</f>
        <v>1452000</v>
      </c>
      <c r="W57" s="302" t="s">
        <v>238</v>
      </c>
      <c r="X57" s="302" t="s">
        <v>238</v>
      </c>
      <c r="Y57" s="302" t="s">
        <v>238</v>
      </c>
      <c r="Z57" s="302" t="s">
        <v>238</v>
      </c>
      <c r="AA57" s="302" t="s">
        <v>238</v>
      </c>
      <c r="AB57" s="304">
        <v>256235.3</v>
      </c>
      <c r="AC57" s="302" t="s">
        <v>100</v>
      </c>
      <c r="AD57" s="302" t="s">
        <v>238</v>
      </c>
      <c r="AE57" s="304">
        <f>T57</f>
        <v>1452000</v>
      </c>
      <c r="AF57" s="294" t="s">
        <v>238</v>
      </c>
      <c r="AG57" s="294" t="s">
        <v>238</v>
      </c>
      <c r="AH57" s="303" t="s">
        <v>392</v>
      </c>
      <c r="AI57" s="303" t="s">
        <v>550</v>
      </c>
      <c r="AJ57" s="303" t="s">
        <v>801</v>
      </c>
    </row>
    <row r="58" spans="1:36" ht="137.25" customHeight="1" x14ac:dyDescent="0.25">
      <c r="A58" s="268"/>
      <c r="B58" s="294"/>
      <c r="C58" s="294"/>
      <c r="D58" s="294"/>
      <c r="E58" s="294"/>
      <c r="F58" s="294"/>
      <c r="G58" s="294"/>
      <c r="H58" s="294"/>
      <c r="I58" s="294"/>
      <c r="J58" s="271" t="s">
        <v>563</v>
      </c>
      <c r="K58" s="271" t="s">
        <v>564</v>
      </c>
      <c r="L58" s="271" t="s">
        <v>565</v>
      </c>
      <c r="M58" s="271">
        <v>1</v>
      </c>
      <c r="N58" s="294"/>
      <c r="O58" s="294"/>
      <c r="P58" s="294"/>
      <c r="Q58" s="294"/>
      <c r="R58" s="294"/>
      <c r="S58" s="294"/>
      <c r="T58" s="304"/>
      <c r="U58" s="304"/>
      <c r="V58" s="304"/>
      <c r="W58" s="302"/>
      <c r="X58" s="302"/>
      <c r="Y58" s="302"/>
      <c r="Z58" s="302"/>
      <c r="AA58" s="302"/>
      <c r="AB58" s="304"/>
      <c r="AC58" s="302"/>
      <c r="AD58" s="302"/>
      <c r="AE58" s="304"/>
      <c r="AF58" s="294"/>
      <c r="AG58" s="294"/>
      <c r="AH58" s="303"/>
      <c r="AI58" s="303"/>
      <c r="AJ58" s="303"/>
    </row>
    <row r="59" spans="1:36" s="273" customFormat="1" ht="72" customHeight="1" x14ac:dyDescent="0.25">
      <c r="A59" s="314"/>
      <c r="B59" s="294" t="s">
        <v>640</v>
      </c>
      <c r="C59" s="294" t="s">
        <v>641</v>
      </c>
      <c r="D59" s="294" t="s">
        <v>743</v>
      </c>
      <c r="E59" s="294" t="s">
        <v>556</v>
      </c>
      <c r="F59" s="294" t="s">
        <v>642</v>
      </c>
      <c r="G59" s="294" t="s">
        <v>621</v>
      </c>
      <c r="H59" s="294" t="s">
        <v>89</v>
      </c>
      <c r="I59" s="294" t="s">
        <v>89</v>
      </c>
      <c r="J59" s="271" t="s">
        <v>643</v>
      </c>
      <c r="K59" s="271" t="s">
        <v>564</v>
      </c>
      <c r="L59" s="271" t="s">
        <v>644</v>
      </c>
      <c r="M59" s="271">
        <v>1</v>
      </c>
      <c r="N59" s="294" t="s">
        <v>93</v>
      </c>
      <c r="O59" s="294" t="s">
        <v>94</v>
      </c>
      <c r="P59" s="294" t="s">
        <v>562</v>
      </c>
      <c r="Q59" s="294" t="s">
        <v>96</v>
      </c>
      <c r="R59" s="294" t="s">
        <v>336</v>
      </c>
      <c r="S59" s="294" t="s">
        <v>237</v>
      </c>
      <c r="T59" s="302">
        <f>U59+U63+U66</f>
        <v>2192808.71</v>
      </c>
      <c r="U59" s="304">
        <v>482808.71</v>
      </c>
      <c r="V59" s="304">
        <f>U59</f>
        <v>482808.71</v>
      </c>
      <c r="W59" s="302" t="s">
        <v>238</v>
      </c>
      <c r="X59" s="302" t="s">
        <v>238</v>
      </c>
      <c r="Y59" s="302" t="s">
        <v>238</v>
      </c>
      <c r="Z59" s="302" t="s">
        <v>238</v>
      </c>
      <c r="AA59" s="302" t="s">
        <v>238</v>
      </c>
      <c r="AB59" s="302" t="s">
        <v>818</v>
      </c>
      <c r="AC59" s="302" t="s">
        <v>100</v>
      </c>
      <c r="AD59" s="302" t="s">
        <v>238</v>
      </c>
      <c r="AE59" s="304">
        <f>V59</f>
        <v>482808.71</v>
      </c>
      <c r="AF59" s="303" t="s">
        <v>238</v>
      </c>
      <c r="AG59" s="303" t="s">
        <v>238</v>
      </c>
      <c r="AH59" s="303" t="s">
        <v>301</v>
      </c>
      <c r="AI59" s="303" t="s">
        <v>263</v>
      </c>
      <c r="AJ59" s="303" t="s">
        <v>800</v>
      </c>
    </row>
    <row r="60" spans="1:36" s="273" customFormat="1" ht="120" x14ac:dyDescent="0.25">
      <c r="A60" s="314"/>
      <c r="B60" s="294"/>
      <c r="C60" s="294"/>
      <c r="D60" s="294"/>
      <c r="E60" s="294"/>
      <c r="F60" s="294"/>
      <c r="G60" s="294"/>
      <c r="H60" s="294"/>
      <c r="I60" s="294"/>
      <c r="J60" s="271" t="s">
        <v>645</v>
      </c>
      <c r="K60" s="271" t="s">
        <v>577</v>
      </c>
      <c r="L60" s="271" t="s">
        <v>646</v>
      </c>
      <c r="M60" s="271">
        <v>5</v>
      </c>
      <c r="N60" s="294"/>
      <c r="O60" s="294"/>
      <c r="P60" s="294"/>
      <c r="Q60" s="294"/>
      <c r="R60" s="294"/>
      <c r="S60" s="294"/>
      <c r="T60" s="302"/>
      <c r="U60" s="304"/>
      <c r="V60" s="304"/>
      <c r="W60" s="302"/>
      <c r="X60" s="302"/>
      <c r="Y60" s="302"/>
      <c r="Z60" s="302"/>
      <c r="AA60" s="302"/>
      <c r="AB60" s="302"/>
      <c r="AC60" s="302"/>
      <c r="AD60" s="302"/>
      <c r="AE60" s="304"/>
      <c r="AF60" s="303"/>
      <c r="AG60" s="303"/>
      <c r="AH60" s="303"/>
      <c r="AI60" s="303"/>
      <c r="AJ60" s="303"/>
    </row>
    <row r="61" spans="1:36" s="273" customFormat="1" ht="48" customHeight="1" x14ac:dyDescent="0.25">
      <c r="A61" s="314"/>
      <c r="B61" s="294"/>
      <c r="C61" s="294"/>
      <c r="D61" s="294"/>
      <c r="E61" s="294"/>
      <c r="F61" s="294"/>
      <c r="G61" s="294"/>
      <c r="H61" s="294"/>
      <c r="I61" s="294"/>
      <c r="J61" s="294" t="s">
        <v>647</v>
      </c>
      <c r="K61" s="294" t="s">
        <v>648</v>
      </c>
      <c r="L61" s="294" t="s">
        <v>581</v>
      </c>
      <c r="M61" s="294">
        <v>50000</v>
      </c>
      <c r="N61" s="294"/>
      <c r="O61" s="294"/>
      <c r="P61" s="294"/>
      <c r="Q61" s="294"/>
      <c r="R61" s="294"/>
      <c r="S61" s="294"/>
      <c r="T61" s="302"/>
      <c r="U61" s="304"/>
      <c r="V61" s="304"/>
      <c r="W61" s="302"/>
      <c r="X61" s="302"/>
      <c r="Y61" s="302"/>
      <c r="Z61" s="302"/>
      <c r="AA61" s="302"/>
      <c r="AB61" s="302"/>
      <c r="AC61" s="302"/>
      <c r="AD61" s="302"/>
      <c r="AE61" s="304"/>
      <c r="AF61" s="303"/>
      <c r="AG61" s="303"/>
      <c r="AH61" s="303"/>
      <c r="AI61" s="303"/>
      <c r="AJ61" s="303"/>
    </row>
    <row r="62" spans="1:36" s="273" customFormat="1" ht="30.75" customHeight="1" x14ac:dyDescent="0.25">
      <c r="A62" s="314"/>
      <c r="B62" s="294"/>
      <c r="C62" s="294"/>
      <c r="D62" s="294"/>
      <c r="E62" s="294"/>
      <c r="F62" s="294"/>
      <c r="G62" s="294"/>
      <c r="H62" s="294"/>
      <c r="I62" s="294"/>
      <c r="J62" s="294"/>
      <c r="K62" s="294"/>
      <c r="L62" s="294"/>
      <c r="M62" s="294"/>
      <c r="N62" s="294"/>
      <c r="O62" s="294"/>
      <c r="P62" s="294"/>
      <c r="Q62" s="294"/>
      <c r="R62" s="294"/>
      <c r="S62" s="294"/>
      <c r="T62" s="302"/>
      <c r="U62" s="304"/>
      <c r="V62" s="304"/>
      <c r="W62" s="302"/>
      <c r="X62" s="302"/>
      <c r="Y62" s="302"/>
      <c r="Z62" s="302"/>
      <c r="AA62" s="302"/>
      <c r="AB62" s="302"/>
      <c r="AC62" s="302"/>
      <c r="AD62" s="302"/>
      <c r="AE62" s="304"/>
      <c r="AF62" s="303"/>
      <c r="AG62" s="303"/>
      <c r="AH62" s="303"/>
      <c r="AI62" s="303"/>
      <c r="AJ62" s="303"/>
    </row>
    <row r="63" spans="1:36" s="273" customFormat="1" ht="72" customHeight="1" x14ac:dyDescent="0.25">
      <c r="A63" s="314"/>
      <c r="B63" s="294"/>
      <c r="C63" s="294"/>
      <c r="D63" s="294"/>
      <c r="E63" s="294"/>
      <c r="F63" s="294" t="s">
        <v>649</v>
      </c>
      <c r="G63" s="294"/>
      <c r="H63" s="294"/>
      <c r="I63" s="294"/>
      <c r="J63" s="271" t="s">
        <v>643</v>
      </c>
      <c r="K63" s="271" t="s">
        <v>564</v>
      </c>
      <c r="L63" s="271" t="s">
        <v>644</v>
      </c>
      <c r="M63" s="271">
        <v>1</v>
      </c>
      <c r="N63" s="294"/>
      <c r="O63" s="294"/>
      <c r="P63" s="294"/>
      <c r="Q63" s="294"/>
      <c r="R63" s="294"/>
      <c r="S63" s="294"/>
      <c r="T63" s="302"/>
      <c r="U63" s="304">
        <v>510000</v>
      </c>
      <c r="V63" s="304">
        <f>U63</f>
        <v>510000</v>
      </c>
      <c r="W63" s="302"/>
      <c r="X63" s="302"/>
      <c r="Y63" s="302"/>
      <c r="Z63" s="302"/>
      <c r="AA63" s="302"/>
      <c r="AB63" s="304">
        <v>90000</v>
      </c>
      <c r="AC63" s="302"/>
      <c r="AD63" s="302"/>
      <c r="AE63" s="304">
        <f>V63</f>
        <v>510000</v>
      </c>
      <c r="AF63" s="303"/>
      <c r="AG63" s="303"/>
      <c r="AH63" s="303"/>
      <c r="AI63" s="303"/>
      <c r="AJ63" s="303"/>
    </row>
    <row r="64" spans="1:36" s="273" customFormat="1" ht="48" customHeight="1" x14ac:dyDescent="0.25">
      <c r="A64" s="314"/>
      <c r="B64" s="294"/>
      <c r="C64" s="294"/>
      <c r="D64" s="294"/>
      <c r="E64" s="294"/>
      <c r="F64" s="294"/>
      <c r="G64" s="294"/>
      <c r="H64" s="294"/>
      <c r="I64" s="294"/>
      <c r="J64" s="271" t="s">
        <v>645</v>
      </c>
      <c r="K64" s="271" t="s">
        <v>577</v>
      </c>
      <c r="L64" s="271" t="s">
        <v>646</v>
      </c>
      <c r="M64" s="271">
        <v>0.6</v>
      </c>
      <c r="N64" s="294"/>
      <c r="O64" s="294"/>
      <c r="P64" s="294"/>
      <c r="Q64" s="294"/>
      <c r="R64" s="294"/>
      <c r="S64" s="294"/>
      <c r="T64" s="302"/>
      <c r="U64" s="304"/>
      <c r="V64" s="304"/>
      <c r="W64" s="302"/>
      <c r="X64" s="302"/>
      <c r="Y64" s="302"/>
      <c r="Z64" s="302"/>
      <c r="AA64" s="302"/>
      <c r="AB64" s="304"/>
      <c r="AC64" s="302"/>
      <c r="AD64" s="302"/>
      <c r="AE64" s="304"/>
      <c r="AF64" s="303"/>
      <c r="AG64" s="303"/>
      <c r="AH64" s="303"/>
      <c r="AI64" s="303"/>
      <c r="AJ64" s="303"/>
    </row>
    <row r="65" spans="1:36" s="273" customFormat="1" ht="66" customHeight="1" x14ac:dyDescent="0.25">
      <c r="A65" s="314"/>
      <c r="B65" s="294"/>
      <c r="C65" s="294"/>
      <c r="D65" s="294"/>
      <c r="E65" s="294"/>
      <c r="F65" s="294"/>
      <c r="G65" s="294"/>
      <c r="H65" s="294"/>
      <c r="I65" s="294"/>
      <c r="J65" s="275" t="s">
        <v>647</v>
      </c>
      <c r="K65" s="275" t="s">
        <v>648</v>
      </c>
      <c r="L65" s="275" t="s">
        <v>581</v>
      </c>
      <c r="M65" s="271">
        <v>6000</v>
      </c>
      <c r="N65" s="294"/>
      <c r="O65" s="294"/>
      <c r="P65" s="294"/>
      <c r="Q65" s="294"/>
      <c r="R65" s="294"/>
      <c r="S65" s="294"/>
      <c r="T65" s="302"/>
      <c r="U65" s="304"/>
      <c r="V65" s="304"/>
      <c r="W65" s="302"/>
      <c r="X65" s="302"/>
      <c r="Y65" s="302"/>
      <c r="Z65" s="302"/>
      <c r="AA65" s="302"/>
      <c r="AB65" s="304"/>
      <c r="AC65" s="302"/>
      <c r="AD65" s="302"/>
      <c r="AE65" s="304"/>
      <c r="AF65" s="303"/>
      <c r="AG65" s="303"/>
      <c r="AH65" s="303"/>
      <c r="AI65" s="303"/>
      <c r="AJ65" s="303"/>
    </row>
    <row r="66" spans="1:36" s="273" customFormat="1" ht="111" customHeight="1" x14ac:dyDescent="0.25">
      <c r="A66" s="314"/>
      <c r="B66" s="294"/>
      <c r="C66" s="294"/>
      <c r="D66" s="294"/>
      <c r="E66" s="294"/>
      <c r="F66" s="294" t="s">
        <v>650</v>
      </c>
      <c r="G66" s="294"/>
      <c r="H66" s="294"/>
      <c r="I66" s="294"/>
      <c r="J66" s="271" t="s">
        <v>643</v>
      </c>
      <c r="K66" s="271" t="s">
        <v>564</v>
      </c>
      <c r="L66" s="271" t="s">
        <v>644</v>
      </c>
      <c r="M66" s="271">
        <v>1</v>
      </c>
      <c r="N66" s="294"/>
      <c r="O66" s="294"/>
      <c r="P66" s="294"/>
      <c r="Q66" s="294"/>
      <c r="R66" s="294"/>
      <c r="S66" s="294"/>
      <c r="T66" s="302"/>
      <c r="U66" s="304">
        <v>1200000</v>
      </c>
      <c r="V66" s="304">
        <f>U66</f>
        <v>1200000</v>
      </c>
      <c r="W66" s="302"/>
      <c r="X66" s="302"/>
      <c r="Y66" s="302"/>
      <c r="Z66" s="302"/>
      <c r="AA66" s="302"/>
      <c r="AB66" s="304">
        <v>211764.71</v>
      </c>
      <c r="AC66" s="302"/>
      <c r="AD66" s="302"/>
      <c r="AE66" s="304">
        <f>V66</f>
        <v>1200000</v>
      </c>
      <c r="AF66" s="303"/>
      <c r="AG66" s="303"/>
      <c r="AH66" s="303"/>
      <c r="AI66" s="303"/>
      <c r="AJ66" s="303"/>
    </row>
    <row r="67" spans="1:36" s="273" customFormat="1" ht="72" customHeight="1" x14ac:dyDescent="0.25">
      <c r="A67" s="314"/>
      <c r="B67" s="294"/>
      <c r="C67" s="294"/>
      <c r="D67" s="294"/>
      <c r="E67" s="294"/>
      <c r="F67" s="294"/>
      <c r="G67" s="294"/>
      <c r="H67" s="294"/>
      <c r="I67" s="294"/>
      <c r="J67" s="271" t="s">
        <v>645</v>
      </c>
      <c r="K67" s="271" t="s">
        <v>577</v>
      </c>
      <c r="L67" s="271" t="s">
        <v>646</v>
      </c>
      <c r="M67" s="271">
        <v>7</v>
      </c>
      <c r="N67" s="294"/>
      <c r="O67" s="294"/>
      <c r="P67" s="294"/>
      <c r="Q67" s="294"/>
      <c r="R67" s="294"/>
      <c r="S67" s="294"/>
      <c r="T67" s="302"/>
      <c r="U67" s="304"/>
      <c r="V67" s="304"/>
      <c r="W67" s="302"/>
      <c r="X67" s="302"/>
      <c r="Y67" s="302"/>
      <c r="Z67" s="302"/>
      <c r="AA67" s="302"/>
      <c r="AB67" s="304"/>
      <c r="AC67" s="302"/>
      <c r="AD67" s="302"/>
      <c r="AE67" s="304"/>
      <c r="AF67" s="303"/>
      <c r="AG67" s="303"/>
      <c r="AH67" s="303"/>
      <c r="AI67" s="303"/>
      <c r="AJ67" s="303"/>
    </row>
    <row r="68" spans="1:36" s="273" customFormat="1" ht="85.5" customHeight="1" x14ac:dyDescent="0.25">
      <c r="A68" s="314"/>
      <c r="B68" s="294"/>
      <c r="C68" s="294"/>
      <c r="D68" s="294"/>
      <c r="E68" s="294"/>
      <c r="F68" s="294"/>
      <c r="G68" s="294"/>
      <c r="H68" s="294"/>
      <c r="I68" s="294"/>
      <c r="J68" s="275" t="s">
        <v>647</v>
      </c>
      <c r="K68" s="275" t="s">
        <v>648</v>
      </c>
      <c r="L68" s="275" t="s">
        <v>581</v>
      </c>
      <c r="M68" s="271">
        <v>61000</v>
      </c>
      <c r="N68" s="294"/>
      <c r="O68" s="294"/>
      <c r="P68" s="294"/>
      <c r="Q68" s="294"/>
      <c r="R68" s="294"/>
      <c r="S68" s="294"/>
      <c r="T68" s="302"/>
      <c r="U68" s="304"/>
      <c r="V68" s="304"/>
      <c r="W68" s="302"/>
      <c r="X68" s="302"/>
      <c r="Y68" s="302"/>
      <c r="Z68" s="302"/>
      <c r="AA68" s="302"/>
      <c r="AB68" s="304"/>
      <c r="AC68" s="302"/>
      <c r="AD68" s="302"/>
      <c r="AE68" s="304"/>
      <c r="AF68" s="303"/>
      <c r="AG68" s="303"/>
      <c r="AH68" s="303"/>
      <c r="AI68" s="303"/>
      <c r="AJ68" s="303"/>
    </row>
    <row r="69" spans="1:36" s="273" customFormat="1" ht="60" x14ac:dyDescent="0.25">
      <c r="A69" s="276"/>
      <c r="B69" s="295" t="s">
        <v>651</v>
      </c>
      <c r="C69" s="295" t="s">
        <v>652</v>
      </c>
      <c r="D69" s="295" t="s">
        <v>743</v>
      </c>
      <c r="E69" s="295" t="s">
        <v>556</v>
      </c>
      <c r="F69" s="294" t="s">
        <v>780</v>
      </c>
      <c r="G69" s="295" t="s">
        <v>621</v>
      </c>
      <c r="H69" s="295" t="s">
        <v>89</v>
      </c>
      <c r="I69" s="295" t="s">
        <v>89</v>
      </c>
      <c r="J69" s="271" t="s">
        <v>643</v>
      </c>
      <c r="K69" s="271" t="s">
        <v>564</v>
      </c>
      <c r="L69" s="271" t="s">
        <v>644</v>
      </c>
      <c r="M69" s="271">
        <v>1</v>
      </c>
      <c r="N69" s="294" t="s">
        <v>93</v>
      </c>
      <c r="O69" s="294" t="s">
        <v>127</v>
      </c>
      <c r="P69" s="295" t="s">
        <v>562</v>
      </c>
      <c r="Q69" s="295" t="s">
        <v>96</v>
      </c>
      <c r="R69" s="295" t="s">
        <v>336</v>
      </c>
      <c r="S69" s="295" t="s">
        <v>237</v>
      </c>
      <c r="T69" s="302">
        <f>U69+U72</f>
        <v>650000</v>
      </c>
      <c r="U69" s="304">
        <v>300000</v>
      </c>
      <c r="V69" s="304">
        <f>U69</f>
        <v>300000</v>
      </c>
      <c r="W69" s="302" t="s">
        <v>238</v>
      </c>
      <c r="X69" s="302" t="s">
        <v>238</v>
      </c>
      <c r="Y69" s="302" t="s">
        <v>238</v>
      </c>
      <c r="Z69" s="302" t="s">
        <v>238</v>
      </c>
      <c r="AA69" s="302" t="s">
        <v>238</v>
      </c>
      <c r="AB69" s="304">
        <v>52941.18</v>
      </c>
      <c r="AC69" s="302" t="s">
        <v>100</v>
      </c>
      <c r="AD69" s="302" t="s">
        <v>238</v>
      </c>
      <c r="AE69" s="304">
        <f>V69</f>
        <v>300000</v>
      </c>
      <c r="AF69" s="295" t="s">
        <v>238</v>
      </c>
      <c r="AG69" s="295" t="s">
        <v>238</v>
      </c>
      <c r="AH69" s="300">
        <v>45717</v>
      </c>
      <c r="AI69" s="300">
        <v>45991</v>
      </c>
      <c r="AJ69" s="301">
        <v>45726</v>
      </c>
    </row>
    <row r="70" spans="1:36" s="273" customFormat="1" ht="72" customHeight="1" x14ac:dyDescent="0.25">
      <c r="A70" s="276"/>
      <c r="B70" s="295"/>
      <c r="C70" s="295"/>
      <c r="D70" s="295"/>
      <c r="E70" s="295"/>
      <c r="F70" s="294"/>
      <c r="G70" s="295"/>
      <c r="H70" s="295"/>
      <c r="I70" s="295"/>
      <c r="J70" s="271" t="s">
        <v>645</v>
      </c>
      <c r="K70" s="271" t="s">
        <v>577</v>
      </c>
      <c r="L70" s="271" t="s">
        <v>646</v>
      </c>
      <c r="M70" s="271">
        <v>1.83</v>
      </c>
      <c r="N70" s="294"/>
      <c r="O70" s="294"/>
      <c r="P70" s="295"/>
      <c r="Q70" s="295"/>
      <c r="R70" s="295"/>
      <c r="S70" s="295"/>
      <c r="T70" s="302"/>
      <c r="U70" s="304"/>
      <c r="V70" s="304"/>
      <c r="W70" s="302"/>
      <c r="X70" s="302"/>
      <c r="Y70" s="302"/>
      <c r="Z70" s="302"/>
      <c r="AA70" s="302"/>
      <c r="AB70" s="304"/>
      <c r="AC70" s="302"/>
      <c r="AD70" s="302"/>
      <c r="AE70" s="304"/>
      <c r="AF70" s="295"/>
      <c r="AG70" s="295"/>
      <c r="AH70" s="300"/>
      <c r="AI70" s="300"/>
      <c r="AJ70" s="301"/>
    </row>
    <row r="71" spans="1:36" s="273" customFormat="1" ht="72" x14ac:dyDescent="0.25">
      <c r="A71" s="276"/>
      <c r="B71" s="295"/>
      <c r="C71" s="295"/>
      <c r="D71" s="295"/>
      <c r="E71" s="295"/>
      <c r="F71" s="294"/>
      <c r="G71" s="295"/>
      <c r="H71" s="295"/>
      <c r="I71" s="295"/>
      <c r="J71" s="275" t="s">
        <v>647</v>
      </c>
      <c r="K71" s="275" t="s">
        <v>648</v>
      </c>
      <c r="L71" s="275" t="s">
        <v>581</v>
      </c>
      <c r="M71" s="271">
        <v>18300</v>
      </c>
      <c r="N71" s="294"/>
      <c r="O71" s="294"/>
      <c r="P71" s="295"/>
      <c r="Q71" s="295"/>
      <c r="R71" s="295"/>
      <c r="S71" s="295"/>
      <c r="T71" s="302"/>
      <c r="U71" s="304"/>
      <c r="V71" s="304"/>
      <c r="W71" s="302"/>
      <c r="X71" s="302"/>
      <c r="Y71" s="302"/>
      <c r="Z71" s="302"/>
      <c r="AA71" s="302"/>
      <c r="AB71" s="304"/>
      <c r="AC71" s="302"/>
      <c r="AD71" s="302"/>
      <c r="AE71" s="304"/>
      <c r="AF71" s="295"/>
      <c r="AG71" s="295"/>
      <c r="AH71" s="300"/>
      <c r="AI71" s="300"/>
      <c r="AJ71" s="301"/>
    </row>
    <row r="72" spans="1:36" s="273" customFormat="1" ht="72" customHeight="1" x14ac:dyDescent="0.25">
      <c r="A72" s="276"/>
      <c r="B72" s="295"/>
      <c r="C72" s="295"/>
      <c r="D72" s="295"/>
      <c r="E72" s="295"/>
      <c r="F72" s="294" t="s">
        <v>653</v>
      </c>
      <c r="G72" s="295"/>
      <c r="H72" s="295"/>
      <c r="I72" s="295"/>
      <c r="J72" s="271" t="s">
        <v>643</v>
      </c>
      <c r="K72" s="271" t="s">
        <v>564</v>
      </c>
      <c r="L72" s="271" t="s">
        <v>644</v>
      </c>
      <c r="M72" s="271">
        <v>1</v>
      </c>
      <c r="N72" s="294"/>
      <c r="O72" s="294"/>
      <c r="P72" s="295"/>
      <c r="Q72" s="295"/>
      <c r="R72" s="295"/>
      <c r="S72" s="295"/>
      <c r="T72" s="302"/>
      <c r="U72" s="304">
        <v>350000</v>
      </c>
      <c r="V72" s="304">
        <f>U72</f>
        <v>350000</v>
      </c>
      <c r="W72" s="302"/>
      <c r="X72" s="302"/>
      <c r="Y72" s="302"/>
      <c r="Z72" s="302"/>
      <c r="AA72" s="302"/>
      <c r="AB72" s="304">
        <v>61764.71</v>
      </c>
      <c r="AC72" s="302"/>
      <c r="AD72" s="302"/>
      <c r="AE72" s="304">
        <f>V72</f>
        <v>350000</v>
      </c>
      <c r="AF72" s="295"/>
      <c r="AG72" s="295"/>
      <c r="AH72" s="300"/>
      <c r="AI72" s="300"/>
      <c r="AJ72" s="301"/>
    </row>
    <row r="73" spans="1:36" s="273" customFormat="1" ht="48" customHeight="1" x14ac:dyDescent="0.25">
      <c r="A73" s="276"/>
      <c r="B73" s="295"/>
      <c r="C73" s="295"/>
      <c r="D73" s="295"/>
      <c r="E73" s="295"/>
      <c r="F73" s="294"/>
      <c r="G73" s="295"/>
      <c r="H73" s="295"/>
      <c r="I73" s="295"/>
      <c r="J73" s="271" t="s">
        <v>645</v>
      </c>
      <c r="K73" s="271" t="s">
        <v>577</v>
      </c>
      <c r="L73" s="271" t="s">
        <v>646</v>
      </c>
      <c r="M73" s="271">
        <v>11</v>
      </c>
      <c r="N73" s="294"/>
      <c r="O73" s="294"/>
      <c r="P73" s="295"/>
      <c r="Q73" s="295"/>
      <c r="R73" s="295"/>
      <c r="S73" s="295"/>
      <c r="T73" s="302"/>
      <c r="U73" s="304"/>
      <c r="V73" s="304"/>
      <c r="W73" s="302"/>
      <c r="X73" s="302"/>
      <c r="Y73" s="302"/>
      <c r="Z73" s="302"/>
      <c r="AA73" s="302"/>
      <c r="AB73" s="304"/>
      <c r="AC73" s="302"/>
      <c r="AD73" s="302"/>
      <c r="AE73" s="304"/>
      <c r="AF73" s="295"/>
      <c r="AG73" s="295"/>
      <c r="AH73" s="300"/>
      <c r="AI73" s="300"/>
      <c r="AJ73" s="301"/>
    </row>
    <row r="74" spans="1:36" s="273" customFormat="1" ht="64.5" customHeight="1" x14ac:dyDescent="0.25">
      <c r="A74" s="276"/>
      <c r="B74" s="295"/>
      <c r="C74" s="295"/>
      <c r="D74" s="295"/>
      <c r="E74" s="295"/>
      <c r="F74" s="294"/>
      <c r="G74" s="295"/>
      <c r="H74" s="295"/>
      <c r="I74" s="295"/>
      <c r="J74" s="275" t="s">
        <v>647</v>
      </c>
      <c r="K74" s="275"/>
      <c r="L74" s="275" t="s">
        <v>581</v>
      </c>
      <c r="M74" s="271">
        <v>110000</v>
      </c>
      <c r="N74" s="294"/>
      <c r="O74" s="294"/>
      <c r="P74" s="295"/>
      <c r="Q74" s="295"/>
      <c r="R74" s="295"/>
      <c r="S74" s="295"/>
      <c r="T74" s="302"/>
      <c r="U74" s="304"/>
      <c r="V74" s="304"/>
      <c r="W74" s="302"/>
      <c r="X74" s="302"/>
      <c r="Y74" s="302"/>
      <c r="Z74" s="302"/>
      <c r="AA74" s="302"/>
      <c r="AB74" s="304"/>
      <c r="AC74" s="302"/>
      <c r="AD74" s="302"/>
      <c r="AE74" s="304"/>
      <c r="AF74" s="295"/>
      <c r="AG74" s="295"/>
      <c r="AH74" s="300"/>
      <c r="AI74" s="300"/>
      <c r="AJ74" s="301"/>
    </row>
    <row r="75" spans="1:36" s="273" customFormat="1" ht="72" customHeight="1" x14ac:dyDescent="0.25">
      <c r="A75" s="312"/>
      <c r="B75" s="294" t="s">
        <v>654</v>
      </c>
      <c r="C75" s="294" t="s">
        <v>655</v>
      </c>
      <c r="D75" s="294" t="s">
        <v>743</v>
      </c>
      <c r="E75" s="294" t="s">
        <v>556</v>
      </c>
      <c r="F75" s="294" t="s">
        <v>656</v>
      </c>
      <c r="G75" s="294" t="s">
        <v>621</v>
      </c>
      <c r="H75" s="294" t="s">
        <v>89</v>
      </c>
      <c r="I75" s="294" t="s">
        <v>89</v>
      </c>
      <c r="J75" s="271" t="s">
        <v>643</v>
      </c>
      <c r="K75" s="271" t="s">
        <v>564</v>
      </c>
      <c r="L75" s="271" t="s">
        <v>644</v>
      </c>
      <c r="M75" s="271">
        <v>1</v>
      </c>
      <c r="N75" s="294" t="s">
        <v>93</v>
      </c>
      <c r="O75" s="294" t="s">
        <v>94</v>
      </c>
      <c r="P75" s="294" t="s">
        <v>562</v>
      </c>
      <c r="Q75" s="294" t="s">
        <v>96</v>
      </c>
      <c r="R75" s="294" t="s">
        <v>336</v>
      </c>
      <c r="S75" s="294" t="s">
        <v>237</v>
      </c>
      <c r="T75" s="302">
        <f>U75+U79+U84</f>
        <v>4898318.2300000004</v>
      </c>
      <c r="U75" s="304">
        <v>1103323.23</v>
      </c>
      <c r="V75" s="304">
        <f>U75</f>
        <v>1103323.23</v>
      </c>
      <c r="W75" s="302" t="s">
        <v>238</v>
      </c>
      <c r="X75" s="302" t="s">
        <v>238</v>
      </c>
      <c r="Y75" s="302" t="s">
        <v>238</v>
      </c>
      <c r="Z75" s="302" t="s">
        <v>238</v>
      </c>
      <c r="AA75" s="302" t="s">
        <v>238</v>
      </c>
      <c r="AB75" s="304">
        <v>194704.1</v>
      </c>
      <c r="AC75" s="302" t="s">
        <v>100</v>
      </c>
      <c r="AD75" s="302" t="s">
        <v>238</v>
      </c>
      <c r="AE75" s="304">
        <f>V75</f>
        <v>1103323.23</v>
      </c>
      <c r="AF75" s="294" t="s">
        <v>238</v>
      </c>
      <c r="AG75" s="294" t="s">
        <v>238</v>
      </c>
      <c r="AH75" s="294" t="s">
        <v>392</v>
      </c>
      <c r="AI75" s="294" t="s">
        <v>550</v>
      </c>
      <c r="AJ75" s="306">
        <v>45817</v>
      </c>
    </row>
    <row r="76" spans="1:36" s="273" customFormat="1" ht="120" x14ac:dyDescent="0.25">
      <c r="A76" s="312"/>
      <c r="B76" s="294"/>
      <c r="C76" s="294"/>
      <c r="D76" s="294"/>
      <c r="E76" s="294"/>
      <c r="F76" s="294"/>
      <c r="G76" s="294"/>
      <c r="H76" s="294"/>
      <c r="I76" s="294"/>
      <c r="J76" s="271" t="s">
        <v>645</v>
      </c>
      <c r="K76" s="271" t="s">
        <v>577</v>
      </c>
      <c r="L76" s="271" t="s">
        <v>646</v>
      </c>
      <c r="M76" s="271">
        <v>5</v>
      </c>
      <c r="N76" s="294"/>
      <c r="O76" s="294"/>
      <c r="P76" s="294"/>
      <c r="Q76" s="294"/>
      <c r="R76" s="294"/>
      <c r="S76" s="294"/>
      <c r="T76" s="302"/>
      <c r="U76" s="304"/>
      <c r="V76" s="304"/>
      <c r="W76" s="302"/>
      <c r="X76" s="302"/>
      <c r="Y76" s="302"/>
      <c r="Z76" s="302"/>
      <c r="AA76" s="302"/>
      <c r="AB76" s="304"/>
      <c r="AC76" s="302"/>
      <c r="AD76" s="302"/>
      <c r="AE76" s="304"/>
      <c r="AF76" s="294"/>
      <c r="AG76" s="294"/>
      <c r="AH76" s="294"/>
      <c r="AI76" s="294"/>
      <c r="AJ76" s="306"/>
    </row>
    <row r="77" spans="1:36" s="273" customFormat="1" ht="48" customHeight="1" x14ac:dyDescent="0.25">
      <c r="A77" s="312"/>
      <c r="B77" s="294"/>
      <c r="C77" s="294"/>
      <c r="D77" s="294"/>
      <c r="E77" s="294"/>
      <c r="F77" s="294"/>
      <c r="G77" s="294"/>
      <c r="H77" s="294"/>
      <c r="I77" s="294"/>
      <c r="J77" s="294" t="s">
        <v>647</v>
      </c>
      <c r="K77" s="294" t="s">
        <v>648</v>
      </c>
      <c r="L77" s="294" t="s">
        <v>581</v>
      </c>
      <c r="M77" s="294">
        <v>50000</v>
      </c>
      <c r="N77" s="294"/>
      <c r="O77" s="294"/>
      <c r="P77" s="294"/>
      <c r="Q77" s="294"/>
      <c r="R77" s="294"/>
      <c r="S77" s="294"/>
      <c r="T77" s="302"/>
      <c r="U77" s="304"/>
      <c r="V77" s="304"/>
      <c r="W77" s="302"/>
      <c r="X77" s="302"/>
      <c r="Y77" s="302"/>
      <c r="Z77" s="302"/>
      <c r="AA77" s="302"/>
      <c r="AB77" s="304"/>
      <c r="AC77" s="302"/>
      <c r="AD77" s="302"/>
      <c r="AE77" s="304"/>
      <c r="AF77" s="294"/>
      <c r="AG77" s="294"/>
      <c r="AH77" s="294"/>
      <c r="AI77" s="294"/>
      <c r="AJ77" s="306"/>
    </row>
    <row r="78" spans="1:36" s="273" customFormat="1" ht="30.75" customHeight="1" x14ac:dyDescent="0.25">
      <c r="A78" s="312"/>
      <c r="B78" s="294"/>
      <c r="C78" s="294"/>
      <c r="D78" s="294"/>
      <c r="E78" s="294"/>
      <c r="F78" s="294"/>
      <c r="G78" s="294"/>
      <c r="H78" s="294"/>
      <c r="I78" s="294"/>
      <c r="J78" s="294"/>
      <c r="K78" s="294"/>
      <c r="L78" s="294"/>
      <c r="M78" s="294"/>
      <c r="N78" s="294"/>
      <c r="O78" s="294"/>
      <c r="P78" s="294"/>
      <c r="Q78" s="294"/>
      <c r="R78" s="294"/>
      <c r="S78" s="294"/>
      <c r="T78" s="302"/>
      <c r="U78" s="304"/>
      <c r="V78" s="304"/>
      <c r="W78" s="302"/>
      <c r="X78" s="302"/>
      <c r="Y78" s="302"/>
      <c r="Z78" s="302"/>
      <c r="AA78" s="302"/>
      <c r="AB78" s="304"/>
      <c r="AC78" s="302"/>
      <c r="AD78" s="302"/>
      <c r="AE78" s="304"/>
      <c r="AF78" s="294"/>
      <c r="AG78" s="294"/>
      <c r="AH78" s="294"/>
      <c r="AI78" s="294"/>
      <c r="AJ78" s="306"/>
    </row>
    <row r="79" spans="1:36" s="273" customFormat="1" ht="60" x14ac:dyDescent="0.25">
      <c r="A79" s="312"/>
      <c r="B79" s="294"/>
      <c r="C79" s="294"/>
      <c r="D79" s="294"/>
      <c r="E79" s="294"/>
      <c r="F79" s="294" t="s">
        <v>657</v>
      </c>
      <c r="G79" s="294"/>
      <c r="H79" s="294"/>
      <c r="I79" s="294"/>
      <c r="J79" s="271" t="s">
        <v>643</v>
      </c>
      <c r="K79" s="271" t="s">
        <v>564</v>
      </c>
      <c r="L79" s="271" t="s">
        <v>644</v>
      </c>
      <c r="M79" s="271">
        <v>1</v>
      </c>
      <c r="N79" s="294" t="s">
        <v>93</v>
      </c>
      <c r="O79" s="294"/>
      <c r="P79" s="294"/>
      <c r="Q79" s="294"/>
      <c r="R79" s="294"/>
      <c r="S79" s="294"/>
      <c r="T79" s="302"/>
      <c r="U79" s="304">
        <v>2380000</v>
      </c>
      <c r="V79" s="304">
        <f>U79</f>
        <v>2380000</v>
      </c>
      <c r="W79" s="302"/>
      <c r="X79" s="302"/>
      <c r="Y79" s="302"/>
      <c r="Z79" s="302"/>
      <c r="AA79" s="302"/>
      <c r="AB79" s="304">
        <v>420000</v>
      </c>
      <c r="AC79" s="302"/>
      <c r="AD79" s="302"/>
      <c r="AE79" s="304">
        <f>V79</f>
        <v>2380000</v>
      </c>
      <c r="AF79" s="294"/>
      <c r="AG79" s="294"/>
      <c r="AH79" s="294"/>
      <c r="AI79" s="294"/>
      <c r="AJ79" s="306"/>
    </row>
    <row r="80" spans="1:36" s="273" customFormat="1" ht="84" x14ac:dyDescent="0.25">
      <c r="A80" s="312"/>
      <c r="B80" s="294"/>
      <c r="C80" s="294"/>
      <c r="D80" s="294"/>
      <c r="E80" s="294"/>
      <c r="F80" s="294"/>
      <c r="G80" s="294"/>
      <c r="H80" s="294"/>
      <c r="I80" s="294"/>
      <c r="J80" s="271" t="s">
        <v>658</v>
      </c>
      <c r="K80" s="271" t="s">
        <v>659</v>
      </c>
      <c r="L80" s="271" t="s">
        <v>660</v>
      </c>
      <c r="M80" s="271">
        <v>500</v>
      </c>
      <c r="N80" s="294"/>
      <c r="O80" s="294"/>
      <c r="P80" s="294"/>
      <c r="Q80" s="294"/>
      <c r="R80" s="294"/>
      <c r="S80" s="294"/>
      <c r="T80" s="302"/>
      <c r="U80" s="304"/>
      <c r="V80" s="304"/>
      <c r="W80" s="302"/>
      <c r="X80" s="302"/>
      <c r="Y80" s="302"/>
      <c r="Z80" s="302"/>
      <c r="AA80" s="302"/>
      <c r="AB80" s="304"/>
      <c r="AC80" s="302"/>
      <c r="AD80" s="302"/>
      <c r="AE80" s="304"/>
      <c r="AF80" s="294"/>
      <c r="AG80" s="294"/>
      <c r="AH80" s="294"/>
      <c r="AI80" s="294"/>
      <c r="AJ80" s="306"/>
    </row>
    <row r="81" spans="1:36" s="273" customFormat="1" ht="60" x14ac:dyDescent="0.25">
      <c r="A81" s="312"/>
      <c r="B81" s="294"/>
      <c r="C81" s="294"/>
      <c r="D81" s="294"/>
      <c r="E81" s="294"/>
      <c r="F81" s="294"/>
      <c r="G81" s="294"/>
      <c r="H81" s="294"/>
      <c r="I81" s="294"/>
      <c r="J81" s="271" t="s">
        <v>661</v>
      </c>
      <c r="K81" s="271" t="s">
        <v>338</v>
      </c>
      <c r="L81" s="271" t="s">
        <v>662</v>
      </c>
      <c r="M81" s="271">
        <v>1.5</v>
      </c>
      <c r="N81" s="294"/>
      <c r="O81" s="294"/>
      <c r="P81" s="294"/>
      <c r="Q81" s="294"/>
      <c r="R81" s="294"/>
      <c r="S81" s="294"/>
      <c r="T81" s="302"/>
      <c r="U81" s="304"/>
      <c r="V81" s="304"/>
      <c r="W81" s="302"/>
      <c r="X81" s="302"/>
      <c r="Y81" s="302"/>
      <c r="Z81" s="302"/>
      <c r="AA81" s="302"/>
      <c r="AB81" s="304"/>
      <c r="AC81" s="302"/>
      <c r="AD81" s="302"/>
      <c r="AE81" s="304"/>
      <c r="AF81" s="294"/>
      <c r="AG81" s="294"/>
      <c r="AH81" s="294"/>
      <c r="AI81" s="294"/>
      <c r="AJ81" s="306"/>
    </row>
    <row r="82" spans="1:36" s="273" customFormat="1" ht="72" customHeight="1" x14ac:dyDescent="0.25">
      <c r="A82" s="312"/>
      <c r="B82" s="294"/>
      <c r="C82" s="294"/>
      <c r="D82" s="294"/>
      <c r="E82" s="294"/>
      <c r="F82" s="294"/>
      <c r="G82" s="294"/>
      <c r="H82" s="294"/>
      <c r="I82" s="294"/>
      <c r="J82" s="271" t="s">
        <v>645</v>
      </c>
      <c r="K82" s="271" t="s">
        <v>577</v>
      </c>
      <c r="L82" s="271" t="s">
        <v>646</v>
      </c>
      <c r="M82" s="271">
        <v>9.5</v>
      </c>
      <c r="N82" s="294"/>
      <c r="O82" s="294"/>
      <c r="P82" s="294"/>
      <c r="Q82" s="294"/>
      <c r="R82" s="294"/>
      <c r="S82" s="294"/>
      <c r="T82" s="302"/>
      <c r="U82" s="304"/>
      <c r="V82" s="304"/>
      <c r="W82" s="302"/>
      <c r="X82" s="302"/>
      <c r="Y82" s="302"/>
      <c r="Z82" s="302"/>
      <c r="AA82" s="302"/>
      <c r="AB82" s="304"/>
      <c r="AC82" s="302"/>
      <c r="AD82" s="302"/>
      <c r="AE82" s="304"/>
      <c r="AF82" s="294"/>
      <c r="AG82" s="294"/>
      <c r="AH82" s="294"/>
      <c r="AI82" s="294"/>
      <c r="AJ82" s="306"/>
    </row>
    <row r="83" spans="1:36" s="273" customFormat="1" ht="72" x14ac:dyDescent="0.25">
      <c r="A83" s="312"/>
      <c r="B83" s="294"/>
      <c r="C83" s="294"/>
      <c r="D83" s="294"/>
      <c r="E83" s="294"/>
      <c r="F83" s="294"/>
      <c r="G83" s="294"/>
      <c r="H83" s="294"/>
      <c r="I83" s="294"/>
      <c r="J83" s="275" t="s">
        <v>647</v>
      </c>
      <c r="K83" s="275" t="s">
        <v>648</v>
      </c>
      <c r="L83" s="275" t="s">
        <v>581</v>
      </c>
      <c r="M83" s="271">
        <v>95000</v>
      </c>
      <c r="N83" s="294"/>
      <c r="O83" s="294"/>
      <c r="P83" s="294"/>
      <c r="Q83" s="294"/>
      <c r="R83" s="294"/>
      <c r="S83" s="294"/>
      <c r="T83" s="302"/>
      <c r="U83" s="304"/>
      <c r="V83" s="304"/>
      <c r="W83" s="302"/>
      <c r="X83" s="302"/>
      <c r="Y83" s="302"/>
      <c r="Z83" s="302"/>
      <c r="AA83" s="302"/>
      <c r="AB83" s="304"/>
      <c r="AC83" s="302"/>
      <c r="AD83" s="302"/>
      <c r="AE83" s="304"/>
      <c r="AF83" s="294"/>
      <c r="AG83" s="294"/>
      <c r="AH83" s="294"/>
      <c r="AI83" s="294"/>
      <c r="AJ83" s="306"/>
    </row>
    <row r="84" spans="1:36" s="273" customFormat="1" ht="72" customHeight="1" x14ac:dyDescent="0.25">
      <c r="A84" s="312"/>
      <c r="B84" s="294"/>
      <c r="C84" s="294"/>
      <c r="D84" s="294"/>
      <c r="E84" s="294"/>
      <c r="F84" s="294" t="s">
        <v>663</v>
      </c>
      <c r="G84" s="294"/>
      <c r="H84" s="294"/>
      <c r="I84" s="294"/>
      <c r="J84" s="271" t="s">
        <v>643</v>
      </c>
      <c r="K84" s="271" t="s">
        <v>564</v>
      </c>
      <c r="L84" s="271" t="s">
        <v>644</v>
      </c>
      <c r="M84" s="271">
        <v>1</v>
      </c>
      <c r="N84" s="294" t="s">
        <v>93</v>
      </c>
      <c r="O84" s="294"/>
      <c r="P84" s="294"/>
      <c r="Q84" s="294"/>
      <c r="R84" s="294"/>
      <c r="S84" s="294"/>
      <c r="T84" s="302"/>
      <c r="U84" s="304">
        <v>1414995</v>
      </c>
      <c r="V84" s="304">
        <f>U84</f>
        <v>1414995</v>
      </c>
      <c r="W84" s="302"/>
      <c r="X84" s="302"/>
      <c r="Y84" s="302"/>
      <c r="Z84" s="302"/>
      <c r="AA84" s="302"/>
      <c r="AB84" s="304">
        <v>249705</v>
      </c>
      <c r="AC84" s="302"/>
      <c r="AD84" s="302"/>
      <c r="AE84" s="304">
        <f>V84</f>
        <v>1414995</v>
      </c>
      <c r="AF84" s="294"/>
      <c r="AG84" s="294"/>
      <c r="AH84" s="294"/>
      <c r="AI84" s="294"/>
      <c r="AJ84" s="306"/>
    </row>
    <row r="85" spans="1:36" s="273" customFormat="1" ht="48" customHeight="1" x14ac:dyDescent="0.25">
      <c r="A85" s="312"/>
      <c r="B85" s="294"/>
      <c r="C85" s="294"/>
      <c r="D85" s="294"/>
      <c r="E85" s="294"/>
      <c r="F85" s="294"/>
      <c r="G85" s="294"/>
      <c r="H85" s="294"/>
      <c r="I85" s="294"/>
      <c r="J85" s="271" t="s">
        <v>645</v>
      </c>
      <c r="K85" s="271" t="s">
        <v>577</v>
      </c>
      <c r="L85" s="271" t="s">
        <v>646</v>
      </c>
      <c r="M85" s="271">
        <v>5</v>
      </c>
      <c r="N85" s="294"/>
      <c r="O85" s="294"/>
      <c r="P85" s="294"/>
      <c r="Q85" s="294"/>
      <c r="R85" s="294"/>
      <c r="S85" s="294"/>
      <c r="T85" s="302"/>
      <c r="U85" s="304"/>
      <c r="V85" s="304"/>
      <c r="W85" s="302"/>
      <c r="X85" s="302"/>
      <c r="Y85" s="302"/>
      <c r="Z85" s="302"/>
      <c r="AA85" s="302"/>
      <c r="AB85" s="304"/>
      <c r="AC85" s="302"/>
      <c r="AD85" s="302"/>
      <c r="AE85" s="304"/>
      <c r="AF85" s="294"/>
      <c r="AG85" s="294"/>
      <c r="AH85" s="294"/>
      <c r="AI85" s="294"/>
      <c r="AJ85" s="306"/>
    </row>
    <row r="86" spans="1:36" s="273" customFormat="1" ht="66" customHeight="1" x14ac:dyDescent="0.25">
      <c r="A86" s="312"/>
      <c r="B86" s="294"/>
      <c r="C86" s="294"/>
      <c r="D86" s="294"/>
      <c r="E86" s="294"/>
      <c r="F86" s="294"/>
      <c r="G86" s="294"/>
      <c r="H86" s="294"/>
      <c r="I86" s="294"/>
      <c r="J86" s="275" t="s">
        <v>647</v>
      </c>
      <c r="K86" s="275" t="s">
        <v>648</v>
      </c>
      <c r="L86" s="275" t="s">
        <v>581</v>
      </c>
      <c r="M86" s="271" t="s">
        <v>664</v>
      </c>
      <c r="N86" s="294"/>
      <c r="O86" s="294"/>
      <c r="P86" s="294"/>
      <c r="Q86" s="294"/>
      <c r="R86" s="294"/>
      <c r="S86" s="294"/>
      <c r="T86" s="302"/>
      <c r="U86" s="304"/>
      <c r="V86" s="304"/>
      <c r="W86" s="302"/>
      <c r="X86" s="302"/>
      <c r="Y86" s="302"/>
      <c r="Z86" s="302"/>
      <c r="AA86" s="302"/>
      <c r="AB86" s="304"/>
      <c r="AC86" s="302"/>
      <c r="AD86" s="302"/>
      <c r="AE86" s="304"/>
      <c r="AF86" s="294"/>
      <c r="AG86" s="294"/>
      <c r="AH86" s="294"/>
      <c r="AI86" s="294"/>
      <c r="AJ86" s="306"/>
    </row>
    <row r="87" spans="1:36" s="273" customFormat="1" ht="111" customHeight="1" x14ac:dyDescent="0.25">
      <c r="A87" s="312"/>
      <c r="B87" s="294" t="s">
        <v>665</v>
      </c>
      <c r="C87" s="294" t="s">
        <v>666</v>
      </c>
      <c r="D87" s="294" t="s">
        <v>743</v>
      </c>
      <c r="E87" s="294" t="s">
        <v>556</v>
      </c>
      <c r="F87" s="294" t="s">
        <v>667</v>
      </c>
      <c r="G87" s="294" t="s">
        <v>621</v>
      </c>
      <c r="H87" s="294" t="s">
        <v>89</v>
      </c>
      <c r="I87" s="294" t="s">
        <v>89</v>
      </c>
      <c r="J87" s="271" t="s">
        <v>643</v>
      </c>
      <c r="K87" s="271" t="s">
        <v>564</v>
      </c>
      <c r="L87" s="271" t="s">
        <v>644</v>
      </c>
      <c r="M87" s="271">
        <v>1</v>
      </c>
      <c r="N87" s="294" t="s">
        <v>93</v>
      </c>
      <c r="O87" s="294" t="s">
        <v>126</v>
      </c>
      <c r="P87" s="294" t="s">
        <v>562</v>
      </c>
      <c r="Q87" s="294" t="s">
        <v>96</v>
      </c>
      <c r="R87" s="294" t="s">
        <v>336</v>
      </c>
      <c r="S87" s="294" t="s">
        <v>237</v>
      </c>
      <c r="T87" s="302">
        <f>U87+U90</f>
        <v>2324902.59</v>
      </c>
      <c r="U87" s="304">
        <v>1862603.72</v>
      </c>
      <c r="V87" s="304">
        <f>U87</f>
        <v>1862603.72</v>
      </c>
      <c r="W87" s="302" t="s">
        <v>238</v>
      </c>
      <c r="X87" s="302" t="s">
        <v>238</v>
      </c>
      <c r="Y87" s="302" t="s">
        <v>238</v>
      </c>
      <c r="Z87" s="302" t="s">
        <v>238</v>
      </c>
      <c r="AA87" s="302" t="s">
        <v>238</v>
      </c>
      <c r="AB87" s="304">
        <v>328694.78000000003</v>
      </c>
      <c r="AC87" s="302" t="s">
        <v>100</v>
      </c>
      <c r="AD87" s="302" t="s">
        <v>238</v>
      </c>
      <c r="AE87" s="304">
        <f>V87</f>
        <v>1862603.72</v>
      </c>
      <c r="AF87" s="294" t="s">
        <v>238</v>
      </c>
      <c r="AG87" s="294" t="s">
        <v>238</v>
      </c>
      <c r="AH87" s="294" t="s">
        <v>392</v>
      </c>
      <c r="AI87" s="294" t="s">
        <v>550</v>
      </c>
      <c r="AJ87" s="306">
        <v>45817</v>
      </c>
    </row>
    <row r="88" spans="1:36" s="273" customFormat="1" ht="72" customHeight="1" x14ac:dyDescent="0.25">
      <c r="A88" s="312"/>
      <c r="B88" s="294"/>
      <c r="C88" s="294"/>
      <c r="D88" s="294"/>
      <c r="E88" s="294"/>
      <c r="F88" s="294"/>
      <c r="G88" s="294"/>
      <c r="H88" s="294"/>
      <c r="I88" s="294"/>
      <c r="J88" s="271" t="s">
        <v>645</v>
      </c>
      <c r="K88" s="271" t="s">
        <v>577</v>
      </c>
      <c r="L88" s="271" t="s">
        <v>646</v>
      </c>
      <c r="M88" s="271">
        <v>0.9</v>
      </c>
      <c r="N88" s="294"/>
      <c r="O88" s="294"/>
      <c r="P88" s="294"/>
      <c r="Q88" s="294"/>
      <c r="R88" s="294"/>
      <c r="S88" s="294"/>
      <c r="T88" s="302"/>
      <c r="U88" s="304"/>
      <c r="V88" s="304"/>
      <c r="W88" s="302"/>
      <c r="X88" s="302"/>
      <c r="Y88" s="302"/>
      <c r="Z88" s="302"/>
      <c r="AA88" s="302"/>
      <c r="AB88" s="304"/>
      <c r="AC88" s="302"/>
      <c r="AD88" s="302"/>
      <c r="AE88" s="304"/>
      <c r="AF88" s="294"/>
      <c r="AG88" s="294"/>
      <c r="AH88" s="294"/>
      <c r="AI88" s="294"/>
      <c r="AJ88" s="306"/>
    </row>
    <row r="89" spans="1:36" s="273" customFormat="1" ht="85.5" customHeight="1" x14ac:dyDescent="0.25">
      <c r="A89" s="312"/>
      <c r="B89" s="294"/>
      <c r="C89" s="294"/>
      <c r="D89" s="294"/>
      <c r="E89" s="294"/>
      <c r="F89" s="294"/>
      <c r="G89" s="294"/>
      <c r="H89" s="294"/>
      <c r="I89" s="294"/>
      <c r="J89" s="275" t="s">
        <v>647</v>
      </c>
      <c r="K89" s="275" t="s">
        <v>648</v>
      </c>
      <c r="L89" s="275" t="s">
        <v>581</v>
      </c>
      <c r="M89" s="271" t="s">
        <v>668</v>
      </c>
      <c r="N89" s="294"/>
      <c r="O89" s="294"/>
      <c r="P89" s="294"/>
      <c r="Q89" s="294"/>
      <c r="R89" s="294"/>
      <c r="S89" s="294"/>
      <c r="T89" s="302"/>
      <c r="U89" s="304"/>
      <c r="V89" s="304"/>
      <c r="W89" s="302"/>
      <c r="X89" s="302"/>
      <c r="Y89" s="302"/>
      <c r="Z89" s="302"/>
      <c r="AA89" s="302"/>
      <c r="AB89" s="304"/>
      <c r="AC89" s="302"/>
      <c r="AD89" s="302"/>
      <c r="AE89" s="304"/>
      <c r="AF89" s="294"/>
      <c r="AG89" s="294"/>
      <c r="AH89" s="294"/>
      <c r="AI89" s="294"/>
      <c r="AJ89" s="306"/>
    </row>
    <row r="90" spans="1:36" s="273" customFormat="1" ht="72" customHeight="1" x14ac:dyDescent="0.25">
      <c r="A90" s="312"/>
      <c r="B90" s="294"/>
      <c r="C90" s="294"/>
      <c r="D90" s="294"/>
      <c r="E90" s="294"/>
      <c r="F90" s="294" t="s">
        <v>669</v>
      </c>
      <c r="G90" s="294"/>
      <c r="H90" s="294"/>
      <c r="I90" s="294"/>
      <c r="J90" s="271" t="s">
        <v>643</v>
      </c>
      <c r="K90" s="271" t="s">
        <v>564</v>
      </c>
      <c r="L90" s="271" t="s">
        <v>644</v>
      </c>
      <c r="M90" s="271">
        <v>1</v>
      </c>
      <c r="N90" s="294" t="s">
        <v>93</v>
      </c>
      <c r="O90" s="294"/>
      <c r="P90" s="294"/>
      <c r="Q90" s="294"/>
      <c r="R90" s="294"/>
      <c r="S90" s="294"/>
      <c r="T90" s="302"/>
      <c r="U90" s="304">
        <v>462298.87</v>
      </c>
      <c r="V90" s="304">
        <f>U90</f>
        <v>462298.87</v>
      </c>
      <c r="W90" s="302"/>
      <c r="X90" s="302"/>
      <c r="Y90" s="302"/>
      <c r="Z90" s="302"/>
      <c r="AA90" s="302"/>
      <c r="AB90" s="304">
        <v>24334.53</v>
      </c>
      <c r="AC90" s="302"/>
      <c r="AD90" s="302"/>
      <c r="AE90" s="304">
        <f>V90</f>
        <v>462298.87</v>
      </c>
      <c r="AF90" s="294"/>
      <c r="AG90" s="294"/>
      <c r="AH90" s="294"/>
      <c r="AI90" s="294"/>
      <c r="AJ90" s="306"/>
    </row>
    <row r="91" spans="1:36" s="273" customFormat="1" ht="48" customHeight="1" x14ac:dyDescent="0.25">
      <c r="A91" s="312"/>
      <c r="B91" s="294"/>
      <c r="C91" s="294"/>
      <c r="D91" s="294"/>
      <c r="E91" s="294"/>
      <c r="F91" s="294"/>
      <c r="G91" s="294"/>
      <c r="H91" s="294"/>
      <c r="I91" s="294"/>
      <c r="J91" s="271" t="s">
        <v>645</v>
      </c>
      <c r="K91" s="271" t="s">
        <v>577</v>
      </c>
      <c r="L91" s="271" t="s">
        <v>646</v>
      </c>
      <c r="M91" s="271">
        <v>1.5</v>
      </c>
      <c r="N91" s="294"/>
      <c r="O91" s="294"/>
      <c r="P91" s="294"/>
      <c r="Q91" s="294"/>
      <c r="R91" s="294"/>
      <c r="S91" s="294"/>
      <c r="T91" s="302"/>
      <c r="U91" s="304"/>
      <c r="V91" s="304"/>
      <c r="W91" s="302"/>
      <c r="X91" s="302"/>
      <c r="Y91" s="302"/>
      <c r="Z91" s="302"/>
      <c r="AA91" s="302"/>
      <c r="AB91" s="304"/>
      <c r="AC91" s="302"/>
      <c r="AD91" s="302"/>
      <c r="AE91" s="304"/>
      <c r="AF91" s="294"/>
      <c r="AG91" s="294"/>
      <c r="AH91" s="294"/>
      <c r="AI91" s="294"/>
      <c r="AJ91" s="306"/>
    </row>
    <row r="92" spans="1:36" s="273" customFormat="1" ht="64.5" customHeight="1" x14ac:dyDescent="0.25">
      <c r="A92" s="312"/>
      <c r="B92" s="294"/>
      <c r="C92" s="294"/>
      <c r="D92" s="294"/>
      <c r="E92" s="294"/>
      <c r="F92" s="294"/>
      <c r="G92" s="294"/>
      <c r="H92" s="294"/>
      <c r="I92" s="294"/>
      <c r="J92" s="275" t="s">
        <v>647</v>
      </c>
      <c r="K92" s="275" t="s">
        <v>648</v>
      </c>
      <c r="L92" s="275" t="s">
        <v>581</v>
      </c>
      <c r="M92" s="271" t="s">
        <v>670</v>
      </c>
      <c r="N92" s="294"/>
      <c r="O92" s="294"/>
      <c r="P92" s="294"/>
      <c r="Q92" s="294"/>
      <c r="R92" s="294"/>
      <c r="S92" s="294"/>
      <c r="T92" s="302"/>
      <c r="U92" s="304"/>
      <c r="V92" s="304"/>
      <c r="W92" s="302"/>
      <c r="X92" s="302"/>
      <c r="Y92" s="302"/>
      <c r="Z92" s="302"/>
      <c r="AA92" s="302"/>
      <c r="AB92" s="304"/>
      <c r="AC92" s="302"/>
      <c r="AD92" s="302"/>
      <c r="AE92" s="304"/>
      <c r="AF92" s="294"/>
      <c r="AG92" s="294"/>
      <c r="AH92" s="294"/>
      <c r="AI92" s="294"/>
      <c r="AJ92" s="306"/>
    </row>
    <row r="93" spans="1:36" ht="112.5" customHeight="1" x14ac:dyDescent="0.25">
      <c r="A93" s="268"/>
      <c r="B93" s="294" t="s">
        <v>671</v>
      </c>
      <c r="C93" s="294" t="s">
        <v>672</v>
      </c>
      <c r="D93" s="294" t="s">
        <v>743</v>
      </c>
      <c r="E93" s="294" t="s">
        <v>556</v>
      </c>
      <c r="F93" s="294" t="s">
        <v>673</v>
      </c>
      <c r="G93" s="294" t="s">
        <v>628</v>
      </c>
      <c r="H93" s="294" t="s">
        <v>89</v>
      </c>
      <c r="I93" s="294" t="s">
        <v>89</v>
      </c>
      <c r="J93" s="271" t="s">
        <v>576</v>
      </c>
      <c r="K93" s="271" t="s">
        <v>577</v>
      </c>
      <c r="L93" s="271" t="s">
        <v>578</v>
      </c>
      <c r="M93" s="271">
        <v>40</v>
      </c>
      <c r="N93" s="294" t="s">
        <v>93</v>
      </c>
      <c r="O93" s="294" t="s">
        <v>94</v>
      </c>
      <c r="P93" s="294" t="s">
        <v>562</v>
      </c>
      <c r="Q93" s="294" t="s">
        <v>96</v>
      </c>
      <c r="R93" s="294" t="s">
        <v>336</v>
      </c>
      <c r="S93" s="294" t="s">
        <v>237</v>
      </c>
      <c r="T93" s="304">
        <v>1600000</v>
      </c>
      <c r="U93" s="304">
        <f>T93</f>
        <v>1600000</v>
      </c>
      <c r="V93" s="304">
        <f>T93</f>
        <v>1600000</v>
      </c>
      <c r="W93" s="302" t="s">
        <v>238</v>
      </c>
      <c r="X93" s="302" t="s">
        <v>238</v>
      </c>
      <c r="Y93" s="302" t="s">
        <v>238</v>
      </c>
      <c r="Z93" s="302" t="s">
        <v>238</v>
      </c>
      <c r="AA93" s="302" t="s">
        <v>238</v>
      </c>
      <c r="AB93" s="304">
        <v>282400</v>
      </c>
      <c r="AC93" s="302" t="s">
        <v>100</v>
      </c>
      <c r="AD93" s="302" t="s">
        <v>238</v>
      </c>
      <c r="AE93" s="304">
        <f>T93</f>
        <v>1600000</v>
      </c>
      <c r="AF93" s="294" t="s">
        <v>238</v>
      </c>
      <c r="AG93" s="294" t="s">
        <v>238</v>
      </c>
      <c r="AH93" s="303" t="s">
        <v>447</v>
      </c>
      <c r="AI93" s="303" t="s">
        <v>448</v>
      </c>
      <c r="AJ93" s="303" t="s">
        <v>805</v>
      </c>
    </row>
    <row r="94" spans="1:36" ht="91.7" customHeight="1" x14ac:dyDescent="0.25">
      <c r="A94" s="268"/>
      <c r="B94" s="294"/>
      <c r="C94" s="294"/>
      <c r="D94" s="294"/>
      <c r="E94" s="294"/>
      <c r="F94" s="294"/>
      <c r="G94" s="294"/>
      <c r="H94" s="294"/>
      <c r="I94" s="294"/>
      <c r="J94" s="271" t="s">
        <v>563</v>
      </c>
      <c r="K94" s="271" t="s">
        <v>564</v>
      </c>
      <c r="L94" s="271" t="s">
        <v>565</v>
      </c>
      <c r="M94" s="271">
        <v>1</v>
      </c>
      <c r="N94" s="294"/>
      <c r="O94" s="294"/>
      <c r="P94" s="294"/>
      <c r="Q94" s="294"/>
      <c r="R94" s="294"/>
      <c r="S94" s="294"/>
      <c r="T94" s="304"/>
      <c r="U94" s="304"/>
      <c r="V94" s="304"/>
      <c r="W94" s="302"/>
      <c r="X94" s="302"/>
      <c r="Y94" s="302"/>
      <c r="Z94" s="302"/>
      <c r="AA94" s="302"/>
      <c r="AB94" s="304"/>
      <c r="AC94" s="302"/>
      <c r="AD94" s="302"/>
      <c r="AE94" s="304"/>
      <c r="AF94" s="294"/>
      <c r="AG94" s="294"/>
      <c r="AH94" s="303"/>
      <c r="AI94" s="303"/>
      <c r="AJ94" s="303"/>
    </row>
    <row r="95" spans="1:36" ht="91.7" customHeight="1" x14ac:dyDescent="0.25">
      <c r="A95" s="268"/>
      <c r="B95" s="294"/>
      <c r="C95" s="294"/>
      <c r="D95" s="294"/>
      <c r="E95" s="294"/>
      <c r="F95" s="294"/>
      <c r="G95" s="294"/>
      <c r="H95" s="294"/>
      <c r="I95" s="294"/>
      <c r="J95" s="271" t="s">
        <v>674</v>
      </c>
      <c r="K95" s="271" t="s">
        <v>648</v>
      </c>
      <c r="L95" s="271" t="s">
        <v>581</v>
      </c>
      <c r="M95" s="277">
        <v>400000</v>
      </c>
      <c r="N95" s="294"/>
      <c r="O95" s="294"/>
      <c r="P95" s="294"/>
      <c r="Q95" s="294"/>
      <c r="R95" s="294"/>
      <c r="S95" s="294"/>
      <c r="T95" s="304"/>
      <c r="U95" s="304"/>
      <c r="V95" s="304"/>
      <c r="W95" s="302"/>
      <c r="X95" s="302"/>
      <c r="Y95" s="302"/>
      <c r="Z95" s="302"/>
      <c r="AA95" s="302"/>
      <c r="AB95" s="304"/>
      <c r="AC95" s="302"/>
      <c r="AD95" s="302"/>
      <c r="AE95" s="304"/>
      <c r="AF95" s="294"/>
      <c r="AG95" s="294"/>
      <c r="AH95" s="303"/>
      <c r="AI95" s="303"/>
      <c r="AJ95" s="303"/>
    </row>
    <row r="96" spans="1:36" ht="72" x14ac:dyDescent="0.25">
      <c r="A96" s="268"/>
      <c r="B96" s="294"/>
      <c r="C96" s="294"/>
      <c r="D96" s="294"/>
      <c r="E96" s="294"/>
      <c r="F96" s="294"/>
      <c r="G96" s="294"/>
      <c r="H96" s="294"/>
      <c r="I96" s="294"/>
      <c r="J96" s="271" t="s">
        <v>675</v>
      </c>
      <c r="K96" s="271" t="s">
        <v>659</v>
      </c>
      <c r="L96" s="271" t="s">
        <v>660</v>
      </c>
      <c r="M96" s="277">
        <v>2100</v>
      </c>
      <c r="N96" s="294"/>
      <c r="O96" s="294"/>
      <c r="P96" s="294"/>
      <c r="Q96" s="294"/>
      <c r="R96" s="294"/>
      <c r="S96" s="294"/>
      <c r="T96" s="304"/>
      <c r="U96" s="304"/>
      <c r="V96" s="304"/>
      <c r="W96" s="302"/>
      <c r="X96" s="302"/>
      <c r="Y96" s="302"/>
      <c r="Z96" s="302"/>
      <c r="AA96" s="302"/>
      <c r="AB96" s="304"/>
      <c r="AC96" s="302"/>
      <c r="AD96" s="302"/>
      <c r="AE96" s="304"/>
      <c r="AF96" s="294"/>
      <c r="AG96" s="294"/>
      <c r="AH96" s="303"/>
      <c r="AI96" s="303"/>
      <c r="AJ96" s="303"/>
    </row>
    <row r="97" spans="1:36" ht="137.25" customHeight="1" x14ac:dyDescent="0.25">
      <c r="A97" s="268"/>
      <c r="B97" s="294"/>
      <c r="C97" s="294"/>
      <c r="D97" s="294"/>
      <c r="E97" s="294"/>
      <c r="F97" s="294"/>
      <c r="G97" s="294"/>
      <c r="H97" s="294"/>
      <c r="I97" s="294"/>
      <c r="J97" s="271" t="s">
        <v>661</v>
      </c>
      <c r="K97" s="271" t="s">
        <v>338</v>
      </c>
      <c r="L97" s="271" t="s">
        <v>662</v>
      </c>
      <c r="M97" s="271">
        <v>2.8</v>
      </c>
      <c r="N97" s="294"/>
      <c r="O97" s="294"/>
      <c r="P97" s="294"/>
      <c r="Q97" s="294"/>
      <c r="R97" s="294"/>
      <c r="S97" s="294"/>
      <c r="T97" s="304"/>
      <c r="U97" s="304"/>
      <c r="V97" s="304"/>
      <c r="W97" s="302"/>
      <c r="X97" s="302"/>
      <c r="Y97" s="302"/>
      <c r="Z97" s="302"/>
      <c r="AA97" s="302"/>
      <c r="AB97" s="304"/>
      <c r="AC97" s="302"/>
      <c r="AD97" s="302"/>
      <c r="AE97" s="304"/>
      <c r="AF97" s="294"/>
      <c r="AG97" s="294"/>
      <c r="AH97" s="303"/>
      <c r="AI97" s="303"/>
      <c r="AJ97" s="303"/>
    </row>
    <row r="98" spans="1:36" ht="48" x14ac:dyDescent="0.25">
      <c r="A98" s="268"/>
      <c r="B98" s="294" t="s">
        <v>676</v>
      </c>
      <c r="C98" s="294" t="s">
        <v>677</v>
      </c>
      <c r="D98" s="294" t="s">
        <v>743</v>
      </c>
      <c r="E98" s="294" t="s">
        <v>556</v>
      </c>
      <c r="F98" s="294" t="s">
        <v>781</v>
      </c>
      <c r="G98" s="294" t="s">
        <v>628</v>
      </c>
      <c r="H98" s="294" t="s">
        <v>89</v>
      </c>
      <c r="I98" s="294" t="s">
        <v>89</v>
      </c>
      <c r="J98" s="271" t="s">
        <v>678</v>
      </c>
      <c r="K98" s="271" t="s">
        <v>648</v>
      </c>
      <c r="L98" s="271" t="s">
        <v>581</v>
      </c>
      <c r="M98" s="271">
        <v>27500</v>
      </c>
      <c r="N98" s="294" t="s">
        <v>93</v>
      </c>
      <c r="O98" s="294" t="s">
        <v>127</v>
      </c>
      <c r="P98" s="294" t="s">
        <v>562</v>
      </c>
      <c r="Q98" s="294" t="s">
        <v>96</v>
      </c>
      <c r="R98" s="294" t="s">
        <v>336</v>
      </c>
      <c r="S98" s="294" t="s">
        <v>237</v>
      </c>
      <c r="T98" s="304">
        <v>450000</v>
      </c>
      <c r="U98" s="304">
        <f>T98</f>
        <v>450000</v>
      </c>
      <c r="V98" s="304">
        <f>T98</f>
        <v>450000</v>
      </c>
      <c r="W98" s="302" t="s">
        <v>238</v>
      </c>
      <c r="X98" s="302" t="s">
        <v>238</v>
      </c>
      <c r="Y98" s="302" t="s">
        <v>238</v>
      </c>
      <c r="Z98" s="302" t="s">
        <v>238</v>
      </c>
      <c r="AA98" s="302" t="s">
        <v>238</v>
      </c>
      <c r="AB98" s="304">
        <v>79411.77</v>
      </c>
      <c r="AC98" s="302" t="s">
        <v>100</v>
      </c>
      <c r="AD98" s="302" t="s">
        <v>238</v>
      </c>
      <c r="AE98" s="304">
        <f>T98</f>
        <v>450000</v>
      </c>
      <c r="AF98" s="294" t="s">
        <v>238</v>
      </c>
      <c r="AG98" s="294" t="s">
        <v>238</v>
      </c>
      <c r="AH98" s="303" t="s">
        <v>550</v>
      </c>
      <c r="AI98" s="303" t="s">
        <v>550</v>
      </c>
      <c r="AJ98" s="303" t="s">
        <v>806</v>
      </c>
    </row>
    <row r="99" spans="1:36" ht="120" x14ac:dyDescent="0.25">
      <c r="A99" s="268"/>
      <c r="B99" s="294"/>
      <c r="C99" s="294"/>
      <c r="D99" s="294"/>
      <c r="E99" s="294"/>
      <c r="F99" s="294"/>
      <c r="G99" s="294"/>
      <c r="H99" s="294"/>
      <c r="I99" s="294"/>
      <c r="J99" s="271" t="s">
        <v>645</v>
      </c>
      <c r="K99" s="271" t="s">
        <v>577</v>
      </c>
      <c r="L99" s="271" t="s">
        <v>578</v>
      </c>
      <c r="M99" s="271">
        <v>2.75</v>
      </c>
      <c r="N99" s="294"/>
      <c r="O99" s="294"/>
      <c r="P99" s="294"/>
      <c r="Q99" s="294"/>
      <c r="R99" s="294"/>
      <c r="S99" s="294"/>
      <c r="T99" s="304"/>
      <c r="U99" s="304"/>
      <c r="V99" s="304"/>
      <c r="W99" s="302"/>
      <c r="X99" s="302"/>
      <c r="Y99" s="302"/>
      <c r="Z99" s="302"/>
      <c r="AA99" s="302"/>
      <c r="AB99" s="304"/>
      <c r="AC99" s="302"/>
      <c r="AD99" s="302"/>
      <c r="AE99" s="304"/>
      <c r="AF99" s="294"/>
      <c r="AG99" s="294"/>
      <c r="AH99" s="303"/>
      <c r="AI99" s="303"/>
      <c r="AJ99" s="303"/>
    </row>
    <row r="100" spans="1:36" ht="137.25" customHeight="1" x14ac:dyDescent="0.25">
      <c r="A100" s="268"/>
      <c r="B100" s="294"/>
      <c r="C100" s="294"/>
      <c r="D100" s="294"/>
      <c r="E100" s="294"/>
      <c r="F100" s="294"/>
      <c r="G100" s="294"/>
      <c r="H100" s="294"/>
      <c r="I100" s="294"/>
      <c r="J100" s="271" t="s">
        <v>563</v>
      </c>
      <c r="K100" s="271" t="s">
        <v>564</v>
      </c>
      <c r="L100" s="271" t="s">
        <v>565</v>
      </c>
      <c r="M100" s="271">
        <v>1</v>
      </c>
      <c r="N100" s="294"/>
      <c r="O100" s="294"/>
      <c r="P100" s="294"/>
      <c r="Q100" s="294"/>
      <c r="R100" s="294"/>
      <c r="S100" s="294"/>
      <c r="T100" s="304"/>
      <c r="U100" s="304"/>
      <c r="V100" s="304"/>
      <c r="W100" s="302"/>
      <c r="X100" s="302"/>
      <c r="Y100" s="302"/>
      <c r="Z100" s="302"/>
      <c r="AA100" s="302"/>
      <c r="AB100" s="304"/>
      <c r="AC100" s="302"/>
      <c r="AD100" s="302"/>
      <c r="AE100" s="304"/>
      <c r="AF100" s="294"/>
      <c r="AG100" s="294"/>
      <c r="AH100" s="303"/>
      <c r="AI100" s="303"/>
      <c r="AJ100" s="303"/>
    </row>
    <row r="101" spans="1:36" ht="96" x14ac:dyDescent="0.25">
      <c r="A101" s="268"/>
      <c r="B101" s="294" t="s">
        <v>679</v>
      </c>
      <c r="C101" s="294" t="s">
        <v>680</v>
      </c>
      <c r="D101" s="294" t="s">
        <v>747</v>
      </c>
      <c r="E101" s="294" t="s">
        <v>573</v>
      </c>
      <c r="F101" s="294" t="s">
        <v>782</v>
      </c>
      <c r="G101" s="294" t="s">
        <v>628</v>
      </c>
      <c r="H101" s="294" t="s">
        <v>89</v>
      </c>
      <c r="I101" s="294" t="s">
        <v>89</v>
      </c>
      <c r="J101" s="271" t="s">
        <v>681</v>
      </c>
      <c r="K101" s="271" t="s">
        <v>604</v>
      </c>
      <c r="L101" s="271" t="s">
        <v>617</v>
      </c>
      <c r="M101" s="277">
        <v>10000</v>
      </c>
      <c r="N101" s="294" t="s">
        <v>93</v>
      </c>
      <c r="O101" s="294" t="s">
        <v>127</v>
      </c>
      <c r="P101" s="294" t="s">
        <v>562</v>
      </c>
      <c r="Q101" s="294" t="s">
        <v>96</v>
      </c>
      <c r="R101" s="294" t="s">
        <v>336</v>
      </c>
      <c r="S101" s="294" t="s">
        <v>237</v>
      </c>
      <c r="T101" s="304">
        <v>5290396.01</v>
      </c>
      <c r="U101" s="304">
        <f>T101</f>
        <v>5290396.01</v>
      </c>
      <c r="V101" s="304">
        <f>T101</f>
        <v>5290396.01</v>
      </c>
      <c r="W101" s="302" t="s">
        <v>238</v>
      </c>
      <c r="X101" s="302" t="s">
        <v>238</v>
      </c>
      <c r="Y101" s="302" t="s">
        <v>238</v>
      </c>
      <c r="Z101" s="302" t="s">
        <v>238</v>
      </c>
      <c r="AA101" s="302" t="s">
        <v>238</v>
      </c>
      <c r="AB101" s="304">
        <v>3526930.68</v>
      </c>
      <c r="AC101" s="302" t="s">
        <v>100</v>
      </c>
      <c r="AD101" s="302" t="s">
        <v>238</v>
      </c>
      <c r="AE101" s="304">
        <f>T101</f>
        <v>5290396.01</v>
      </c>
      <c r="AF101" s="294" t="s">
        <v>238</v>
      </c>
      <c r="AG101" s="294" t="s">
        <v>238</v>
      </c>
      <c r="AH101" s="303" t="s">
        <v>451</v>
      </c>
      <c r="AI101" s="303" t="s">
        <v>452</v>
      </c>
      <c r="AJ101" s="310">
        <v>45999</v>
      </c>
    </row>
    <row r="102" spans="1:36" ht="48" x14ac:dyDescent="0.25">
      <c r="A102" s="268"/>
      <c r="B102" s="294"/>
      <c r="C102" s="294"/>
      <c r="D102" s="294"/>
      <c r="E102" s="294"/>
      <c r="F102" s="294"/>
      <c r="G102" s="294"/>
      <c r="H102" s="294"/>
      <c r="I102" s="294"/>
      <c r="J102" s="271" t="s">
        <v>586</v>
      </c>
      <c r="K102" s="271" t="s">
        <v>564</v>
      </c>
      <c r="L102" s="271" t="s">
        <v>587</v>
      </c>
      <c r="M102" s="271">
        <v>1</v>
      </c>
      <c r="N102" s="294"/>
      <c r="O102" s="294"/>
      <c r="P102" s="294"/>
      <c r="Q102" s="294"/>
      <c r="R102" s="294"/>
      <c r="S102" s="294"/>
      <c r="T102" s="304"/>
      <c r="U102" s="304"/>
      <c r="V102" s="304"/>
      <c r="W102" s="302"/>
      <c r="X102" s="302"/>
      <c r="Y102" s="302"/>
      <c r="Z102" s="302"/>
      <c r="AA102" s="302"/>
      <c r="AB102" s="304"/>
      <c r="AC102" s="302"/>
      <c r="AD102" s="302"/>
      <c r="AE102" s="304"/>
      <c r="AF102" s="294"/>
      <c r="AG102" s="294"/>
      <c r="AH102" s="303"/>
      <c r="AI102" s="303"/>
      <c r="AJ102" s="310"/>
    </row>
    <row r="103" spans="1:36" ht="156" x14ac:dyDescent="0.25">
      <c r="A103" s="268"/>
      <c r="B103" s="294"/>
      <c r="C103" s="294"/>
      <c r="D103" s="294"/>
      <c r="E103" s="294"/>
      <c r="F103" s="294"/>
      <c r="G103" s="294"/>
      <c r="H103" s="294"/>
      <c r="I103" s="294"/>
      <c r="J103" s="271" t="s">
        <v>682</v>
      </c>
      <c r="K103" s="271" t="s">
        <v>693</v>
      </c>
      <c r="L103" s="271" t="s">
        <v>581</v>
      </c>
      <c r="M103" s="277">
        <v>3600</v>
      </c>
      <c r="N103" s="294"/>
      <c r="O103" s="294"/>
      <c r="P103" s="294"/>
      <c r="Q103" s="294"/>
      <c r="R103" s="294"/>
      <c r="S103" s="294"/>
      <c r="T103" s="304"/>
      <c r="U103" s="304"/>
      <c r="V103" s="304"/>
      <c r="W103" s="302"/>
      <c r="X103" s="302"/>
      <c r="Y103" s="302"/>
      <c r="Z103" s="302"/>
      <c r="AA103" s="302"/>
      <c r="AB103" s="304"/>
      <c r="AC103" s="302"/>
      <c r="AD103" s="302"/>
      <c r="AE103" s="304"/>
      <c r="AF103" s="294"/>
      <c r="AG103" s="294"/>
      <c r="AH103" s="303"/>
      <c r="AI103" s="303"/>
      <c r="AJ103" s="310"/>
    </row>
    <row r="104" spans="1:36" ht="96" x14ac:dyDescent="0.25">
      <c r="A104" s="268"/>
      <c r="B104" s="294" t="s">
        <v>683</v>
      </c>
      <c r="C104" s="294" t="s">
        <v>684</v>
      </c>
      <c r="D104" s="294" t="s">
        <v>747</v>
      </c>
      <c r="E104" s="294" t="s">
        <v>573</v>
      </c>
      <c r="F104" s="294" t="s">
        <v>685</v>
      </c>
      <c r="G104" s="294" t="s">
        <v>628</v>
      </c>
      <c r="H104" s="294" t="s">
        <v>89</v>
      </c>
      <c r="I104" s="294" t="s">
        <v>89</v>
      </c>
      <c r="J104" s="271" t="s">
        <v>681</v>
      </c>
      <c r="K104" s="271" t="s">
        <v>604</v>
      </c>
      <c r="L104" s="271" t="s">
        <v>617</v>
      </c>
      <c r="M104" s="271">
        <v>4320</v>
      </c>
      <c r="N104" s="294" t="s">
        <v>93</v>
      </c>
      <c r="O104" s="294" t="s">
        <v>126</v>
      </c>
      <c r="P104" s="294" t="s">
        <v>562</v>
      </c>
      <c r="Q104" s="294" t="s">
        <v>96</v>
      </c>
      <c r="R104" s="294" t="s">
        <v>336</v>
      </c>
      <c r="S104" s="294" t="s">
        <v>237</v>
      </c>
      <c r="T104" s="302" t="s">
        <v>852</v>
      </c>
      <c r="U104" s="302" t="str">
        <f>T104</f>
        <v xml:space="preserve">492 000,00
</v>
      </c>
      <c r="V104" s="305" t="str">
        <f>T104</f>
        <v xml:space="preserve">492 000,00
</v>
      </c>
      <c r="W104" s="302" t="s">
        <v>238</v>
      </c>
      <c r="X104" s="302" t="s">
        <v>238</v>
      </c>
      <c r="Y104" s="302" t="s">
        <v>238</v>
      </c>
      <c r="Z104" s="302" t="s">
        <v>238</v>
      </c>
      <c r="AA104" s="302" t="s">
        <v>238</v>
      </c>
      <c r="AB104" s="302">
        <v>25900</v>
      </c>
      <c r="AC104" s="302" t="s">
        <v>100</v>
      </c>
      <c r="AD104" s="302" t="s">
        <v>238</v>
      </c>
      <c r="AE104" s="305" t="str">
        <f>T104</f>
        <v xml:space="preserve">492 000,00
</v>
      </c>
      <c r="AF104" s="294" t="s">
        <v>238</v>
      </c>
      <c r="AG104" s="294" t="s">
        <v>238</v>
      </c>
      <c r="AH104" s="303" t="s">
        <v>241</v>
      </c>
      <c r="AI104" s="303" t="s">
        <v>273</v>
      </c>
      <c r="AJ104" s="303" t="s">
        <v>798</v>
      </c>
    </row>
    <row r="105" spans="1:36" ht="48" customHeight="1" x14ac:dyDescent="0.25">
      <c r="A105" s="268"/>
      <c r="B105" s="294"/>
      <c r="C105" s="294"/>
      <c r="D105" s="294"/>
      <c r="E105" s="294"/>
      <c r="F105" s="294"/>
      <c r="G105" s="294"/>
      <c r="H105" s="294"/>
      <c r="I105" s="294"/>
      <c r="J105" s="294" t="s">
        <v>586</v>
      </c>
      <c r="K105" s="294" t="s">
        <v>564</v>
      </c>
      <c r="L105" s="294" t="s">
        <v>587</v>
      </c>
      <c r="M105" s="294">
        <v>1</v>
      </c>
      <c r="N105" s="294"/>
      <c r="O105" s="294"/>
      <c r="P105" s="294"/>
      <c r="Q105" s="294"/>
      <c r="R105" s="294"/>
      <c r="S105" s="294"/>
      <c r="T105" s="302"/>
      <c r="U105" s="302"/>
      <c r="V105" s="305"/>
      <c r="W105" s="302"/>
      <c r="X105" s="302"/>
      <c r="Y105" s="302"/>
      <c r="Z105" s="302"/>
      <c r="AA105" s="302"/>
      <c r="AB105" s="302"/>
      <c r="AC105" s="302"/>
      <c r="AD105" s="302"/>
      <c r="AE105" s="305"/>
      <c r="AF105" s="294"/>
      <c r="AG105" s="294"/>
      <c r="AH105" s="303"/>
      <c r="AI105" s="303"/>
      <c r="AJ105" s="303"/>
    </row>
    <row r="106" spans="1:36" x14ac:dyDescent="0.25">
      <c r="A106" s="268"/>
      <c r="B106" s="294"/>
      <c r="C106" s="294"/>
      <c r="D106" s="294"/>
      <c r="E106" s="294"/>
      <c r="F106" s="294"/>
      <c r="G106" s="294"/>
      <c r="H106" s="294"/>
      <c r="I106" s="294"/>
      <c r="J106" s="294"/>
      <c r="K106" s="294"/>
      <c r="L106" s="294"/>
      <c r="M106" s="294"/>
      <c r="N106" s="294"/>
      <c r="O106" s="294"/>
      <c r="P106" s="294"/>
      <c r="Q106" s="294"/>
      <c r="R106" s="294"/>
      <c r="S106" s="294"/>
      <c r="T106" s="302"/>
      <c r="U106" s="302"/>
      <c r="V106" s="305"/>
      <c r="W106" s="302"/>
      <c r="X106" s="302"/>
      <c r="Y106" s="302"/>
      <c r="Z106" s="302"/>
      <c r="AA106" s="302"/>
      <c r="AB106" s="302"/>
      <c r="AC106" s="302"/>
      <c r="AD106" s="302"/>
      <c r="AE106" s="305"/>
      <c r="AF106" s="294"/>
      <c r="AG106" s="294"/>
      <c r="AH106" s="303"/>
      <c r="AI106" s="303"/>
      <c r="AJ106" s="303"/>
    </row>
    <row r="107" spans="1:36" ht="96" x14ac:dyDescent="0.25">
      <c r="A107" s="268"/>
      <c r="B107" s="294" t="s">
        <v>686</v>
      </c>
      <c r="C107" s="294" t="s">
        <v>687</v>
      </c>
      <c r="D107" s="294" t="s">
        <v>748</v>
      </c>
      <c r="E107" s="294" t="s">
        <v>573</v>
      </c>
      <c r="F107" s="294" t="s">
        <v>688</v>
      </c>
      <c r="G107" s="294" t="s">
        <v>628</v>
      </c>
      <c r="H107" s="294" t="s">
        <v>89</v>
      </c>
      <c r="I107" s="294" t="s">
        <v>89</v>
      </c>
      <c r="J107" s="271" t="s">
        <v>681</v>
      </c>
      <c r="K107" s="271" t="s">
        <v>604</v>
      </c>
      <c r="L107" s="271" t="s">
        <v>617</v>
      </c>
      <c r="M107" s="271">
        <v>831</v>
      </c>
      <c r="N107" s="294" t="s">
        <v>93</v>
      </c>
      <c r="O107" s="294" t="s">
        <v>388</v>
      </c>
      <c r="P107" s="294" t="s">
        <v>562</v>
      </c>
      <c r="Q107" s="294" t="s">
        <v>96</v>
      </c>
      <c r="R107" s="294" t="s">
        <v>336</v>
      </c>
      <c r="S107" s="294" t="s">
        <v>237</v>
      </c>
      <c r="T107" s="304">
        <v>76500</v>
      </c>
      <c r="U107" s="304">
        <f>T107</f>
        <v>76500</v>
      </c>
      <c r="V107" s="304">
        <f>T107</f>
        <v>76500</v>
      </c>
      <c r="W107" s="302" t="s">
        <v>238</v>
      </c>
      <c r="X107" s="302" t="s">
        <v>238</v>
      </c>
      <c r="Y107" s="302" t="s">
        <v>238</v>
      </c>
      <c r="Z107" s="302" t="s">
        <v>238</v>
      </c>
      <c r="AA107" s="302" t="s">
        <v>238</v>
      </c>
      <c r="AB107" s="304">
        <v>13500</v>
      </c>
      <c r="AC107" s="302" t="s">
        <v>100</v>
      </c>
      <c r="AD107" s="302" t="s">
        <v>238</v>
      </c>
      <c r="AE107" s="304">
        <f>T107</f>
        <v>76500</v>
      </c>
      <c r="AF107" s="294" t="s">
        <v>238</v>
      </c>
      <c r="AG107" s="294" t="s">
        <v>238</v>
      </c>
      <c r="AH107" s="303" t="s">
        <v>241</v>
      </c>
      <c r="AI107" s="303" t="s">
        <v>273</v>
      </c>
      <c r="AJ107" s="303" t="s">
        <v>798</v>
      </c>
    </row>
    <row r="108" spans="1:36" ht="48" customHeight="1" x14ac:dyDescent="0.25">
      <c r="A108" s="268"/>
      <c r="B108" s="294"/>
      <c r="C108" s="294"/>
      <c r="D108" s="294"/>
      <c r="E108" s="294"/>
      <c r="F108" s="294"/>
      <c r="G108" s="294"/>
      <c r="H108" s="294"/>
      <c r="I108" s="294"/>
      <c r="J108" s="294" t="s">
        <v>586</v>
      </c>
      <c r="K108" s="294" t="s">
        <v>564</v>
      </c>
      <c r="L108" s="294" t="s">
        <v>587</v>
      </c>
      <c r="M108" s="294">
        <v>1</v>
      </c>
      <c r="N108" s="294"/>
      <c r="O108" s="294"/>
      <c r="P108" s="294"/>
      <c r="Q108" s="294"/>
      <c r="R108" s="294"/>
      <c r="S108" s="294"/>
      <c r="T108" s="304"/>
      <c r="U108" s="304"/>
      <c r="V108" s="304"/>
      <c r="W108" s="302"/>
      <c r="X108" s="302"/>
      <c r="Y108" s="302"/>
      <c r="Z108" s="302"/>
      <c r="AA108" s="302"/>
      <c r="AB108" s="304"/>
      <c r="AC108" s="302"/>
      <c r="AD108" s="302"/>
      <c r="AE108" s="304"/>
      <c r="AF108" s="294"/>
      <c r="AG108" s="294"/>
      <c r="AH108" s="303"/>
      <c r="AI108" s="303"/>
      <c r="AJ108" s="303"/>
    </row>
    <row r="109" spans="1:36" x14ac:dyDescent="0.25">
      <c r="A109" s="268"/>
      <c r="B109" s="294"/>
      <c r="C109" s="294"/>
      <c r="D109" s="294"/>
      <c r="E109" s="294"/>
      <c r="F109" s="294"/>
      <c r="G109" s="294"/>
      <c r="H109" s="294"/>
      <c r="I109" s="294"/>
      <c r="J109" s="294"/>
      <c r="K109" s="294"/>
      <c r="L109" s="294"/>
      <c r="M109" s="294"/>
      <c r="N109" s="294"/>
      <c r="O109" s="294"/>
      <c r="P109" s="294"/>
      <c r="Q109" s="294"/>
      <c r="R109" s="294"/>
      <c r="S109" s="294"/>
      <c r="T109" s="304"/>
      <c r="U109" s="304"/>
      <c r="V109" s="304"/>
      <c r="W109" s="302"/>
      <c r="X109" s="302"/>
      <c r="Y109" s="302"/>
      <c r="Z109" s="302"/>
      <c r="AA109" s="302"/>
      <c r="AB109" s="304"/>
      <c r="AC109" s="302"/>
      <c r="AD109" s="302"/>
      <c r="AE109" s="304"/>
      <c r="AF109" s="294"/>
      <c r="AG109" s="294"/>
      <c r="AH109" s="303"/>
      <c r="AI109" s="303"/>
      <c r="AJ109" s="303"/>
    </row>
    <row r="110" spans="1:36" s="273" customFormat="1" ht="96" customHeight="1" x14ac:dyDescent="0.25">
      <c r="A110" s="238"/>
      <c r="B110" s="294" t="s">
        <v>749</v>
      </c>
      <c r="C110" s="294" t="s">
        <v>689</v>
      </c>
      <c r="D110" s="294" t="s">
        <v>748</v>
      </c>
      <c r="E110" s="294" t="s">
        <v>573</v>
      </c>
      <c r="F110" s="294" t="s">
        <v>690</v>
      </c>
      <c r="G110" s="294" t="s">
        <v>621</v>
      </c>
      <c r="H110" s="294" t="s">
        <v>89</v>
      </c>
      <c r="I110" s="294" t="s">
        <v>89</v>
      </c>
      <c r="J110" s="271" t="s">
        <v>631</v>
      </c>
      <c r="K110" s="271" t="s">
        <v>604</v>
      </c>
      <c r="L110" s="271" t="s">
        <v>632</v>
      </c>
      <c r="M110" s="271">
        <v>5055</v>
      </c>
      <c r="N110" s="294" t="s">
        <v>93</v>
      </c>
      <c r="O110" s="294" t="s">
        <v>113</v>
      </c>
      <c r="P110" s="294" t="s">
        <v>562</v>
      </c>
      <c r="Q110" s="294" t="s">
        <v>96</v>
      </c>
      <c r="R110" s="294" t="s">
        <v>336</v>
      </c>
      <c r="S110" s="294" t="s">
        <v>237</v>
      </c>
      <c r="T110" s="304">
        <f>U110</f>
        <v>7132937.8499999996</v>
      </c>
      <c r="U110" s="304">
        <v>7132937.8499999996</v>
      </c>
      <c r="V110" s="304">
        <f>U110</f>
        <v>7132937.8499999996</v>
      </c>
      <c r="W110" s="302" t="s">
        <v>238</v>
      </c>
      <c r="X110" s="302" t="s">
        <v>238</v>
      </c>
      <c r="Y110" s="302" t="s">
        <v>238</v>
      </c>
      <c r="Z110" s="302" t="s">
        <v>238</v>
      </c>
      <c r="AA110" s="302" t="s">
        <v>238</v>
      </c>
      <c r="AB110" s="304">
        <v>1258753.74</v>
      </c>
      <c r="AC110" s="302" t="s">
        <v>100</v>
      </c>
      <c r="AD110" s="302" t="s">
        <v>238</v>
      </c>
      <c r="AE110" s="304">
        <f>V110</f>
        <v>7132937.8499999996</v>
      </c>
      <c r="AF110" s="294" t="s">
        <v>238</v>
      </c>
      <c r="AG110" s="294" t="s">
        <v>238</v>
      </c>
      <c r="AH110" s="294" t="s">
        <v>691</v>
      </c>
      <c r="AI110" s="294" t="s">
        <v>692</v>
      </c>
      <c r="AJ110" s="306">
        <v>46090</v>
      </c>
    </row>
    <row r="111" spans="1:36" s="273" customFormat="1" ht="48" customHeight="1" x14ac:dyDescent="0.25">
      <c r="A111" s="238"/>
      <c r="B111" s="294"/>
      <c r="C111" s="294"/>
      <c r="D111" s="294"/>
      <c r="E111" s="294"/>
      <c r="F111" s="294"/>
      <c r="G111" s="294"/>
      <c r="H111" s="294"/>
      <c r="I111" s="294"/>
      <c r="J111" s="275" t="s">
        <v>563</v>
      </c>
      <c r="K111" s="275" t="s">
        <v>564</v>
      </c>
      <c r="L111" s="275" t="s">
        <v>565</v>
      </c>
      <c r="M111" s="271">
        <v>1</v>
      </c>
      <c r="N111" s="294"/>
      <c r="O111" s="294"/>
      <c r="P111" s="294"/>
      <c r="Q111" s="294"/>
      <c r="R111" s="294"/>
      <c r="S111" s="294"/>
      <c r="T111" s="304"/>
      <c r="U111" s="304"/>
      <c r="V111" s="304"/>
      <c r="W111" s="302"/>
      <c r="X111" s="302"/>
      <c r="Y111" s="302"/>
      <c r="Z111" s="302"/>
      <c r="AA111" s="302"/>
      <c r="AB111" s="304"/>
      <c r="AC111" s="302"/>
      <c r="AD111" s="302"/>
      <c r="AE111" s="304"/>
      <c r="AF111" s="294"/>
      <c r="AG111" s="294"/>
      <c r="AH111" s="294"/>
      <c r="AI111" s="294"/>
      <c r="AJ111" s="306"/>
    </row>
    <row r="112" spans="1:36" s="273" customFormat="1" ht="156" x14ac:dyDescent="0.25">
      <c r="A112" s="238"/>
      <c r="B112" s="294"/>
      <c r="C112" s="294"/>
      <c r="D112" s="294"/>
      <c r="E112" s="294"/>
      <c r="F112" s="294"/>
      <c r="G112" s="294"/>
      <c r="H112" s="294"/>
      <c r="I112" s="294"/>
      <c r="J112" s="275" t="s">
        <v>682</v>
      </c>
      <c r="K112" s="275" t="s">
        <v>693</v>
      </c>
      <c r="L112" s="275" t="s">
        <v>581</v>
      </c>
      <c r="M112" s="271">
        <v>4000</v>
      </c>
      <c r="N112" s="294"/>
      <c r="O112" s="294"/>
      <c r="P112" s="294"/>
      <c r="Q112" s="294"/>
      <c r="R112" s="294"/>
      <c r="S112" s="294"/>
      <c r="T112" s="304"/>
      <c r="U112" s="304"/>
      <c r="V112" s="304"/>
      <c r="W112" s="302"/>
      <c r="X112" s="302"/>
      <c r="Y112" s="302"/>
      <c r="Z112" s="302"/>
      <c r="AA112" s="302"/>
      <c r="AB112" s="304"/>
      <c r="AC112" s="302"/>
      <c r="AD112" s="302"/>
      <c r="AE112" s="304"/>
      <c r="AF112" s="294"/>
      <c r="AG112" s="294"/>
      <c r="AH112" s="294"/>
      <c r="AI112" s="294"/>
      <c r="AJ112" s="306"/>
    </row>
    <row r="113" spans="1:36" s="273" customFormat="1" ht="111" customHeight="1" x14ac:dyDescent="0.25">
      <c r="A113" s="238"/>
      <c r="B113" s="294" t="s">
        <v>750</v>
      </c>
      <c r="C113" s="294" t="s">
        <v>694</v>
      </c>
      <c r="D113" s="294" t="s">
        <v>748</v>
      </c>
      <c r="E113" s="294" t="s">
        <v>573</v>
      </c>
      <c r="F113" s="294" t="s">
        <v>695</v>
      </c>
      <c r="G113" s="294" t="s">
        <v>621</v>
      </c>
      <c r="H113" s="294" t="s">
        <v>89</v>
      </c>
      <c r="I113" s="294" t="s">
        <v>89</v>
      </c>
      <c r="J113" s="271" t="s">
        <v>631</v>
      </c>
      <c r="K113" s="271" t="s">
        <v>604</v>
      </c>
      <c r="L113" s="271" t="s">
        <v>632</v>
      </c>
      <c r="M113" s="271">
        <v>10000</v>
      </c>
      <c r="N113" s="294" t="s">
        <v>93</v>
      </c>
      <c r="O113" s="294" t="s">
        <v>133</v>
      </c>
      <c r="P113" s="294" t="s">
        <v>562</v>
      </c>
      <c r="Q113" s="294" t="s">
        <v>96</v>
      </c>
      <c r="R113" s="294" t="s">
        <v>336</v>
      </c>
      <c r="S113" s="294" t="s">
        <v>237</v>
      </c>
      <c r="T113" s="304">
        <f>U113</f>
        <v>1300000</v>
      </c>
      <c r="U113" s="304">
        <v>1300000</v>
      </c>
      <c r="V113" s="304">
        <f>U113</f>
        <v>1300000</v>
      </c>
      <c r="W113" s="302" t="s">
        <v>238</v>
      </c>
      <c r="X113" s="302" t="s">
        <v>238</v>
      </c>
      <c r="Y113" s="302" t="s">
        <v>238</v>
      </c>
      <c r="Z113" s="302" t="s">
        <v>238</v>
      </c>
      <c r="AA113" s="302" t="s">
        <v>238</v>
      </c>
      <c r="AB113" s="304">
        <v>229411.77</v>
      </c>
      <c r="AC113" s="302" t="s">
        <v>100</v>
      </c>
      <c r="AD113" s="302" t="s">
        <v>238</v>
      </c>
      <c r="AE113" s="304">
        <f>V113</f>
        <v>1300000</v>
      </c>
      <c r="AF113" s="294" t="s">
        <v>238</v>
      </c>
      <c r="AG113" s="294" t="s">
        <v>238</v>
      </c>
      <c r="AH113" s="294" t="s">
        <v>691</v>
      </c>
      <c r="AI113" s="294" t="s">
        <v>692</v>
      </c>
      <c r="AJ113" s="306">
        <v>46101</v>
      </c>
    </row>
    <row r="114" spans="1:36" s="273" customFormat="1" ht="111" customHeight="1" x14ac:dyDescent="0.25">
      <c r="A114" s="238"/>
      <c r="B114" s="294"/>
      <c r="C114" s="294"/>
      <c r="D114" s="294"/>
      <c r="E114" s="294"/>
      <c r="F114" s="294"/>
      <c r="G114" s="294"/>
      <c r="H114" s="294"/>
      <c r="I114" s="294"/>
      <c r="J114" s="275" t="s">
        <v>563</v>
      </c>
      <c r="K114" s="275" t="s">
        <v>564</v>
      </c>
      <c r="L114" s="275" t="s">
        <v>565</v>
      </c>
      <c r="M114" s="271">
        <v>1</v>
      </c>
      <c r="N114" s="294"/>
      <c r="O114" s="294"/>
      <c r="P114" s="294"/>
      <c r="Q114" s="294"/>
      <c r="R114" s="294"/>
      <c r="S114" s="294"/>
      <c r="T114" s="304"/>
      <c r="U114" s="304"/>
      <c r="V114" s="304"/>
      <c r="W114" s="302"/>
      <c r="X114" s="302"/>
      <c r="Y114" s="302"/>
      <c r="Z114" s="302"/>
      <c r="AA114" s="302"/>
      <c r="AB114" s="304"/>
      <c r="AC114" s="302"/>
      <c r="AD114" s="302"/>
      <c r="AE114" s="304"/>
      <c r="AF114" s="294"/>
      <c r="AG114" s="294"/>
      <c r="AH114" s="294"/>
      <c r="AI114" s="294"/>
      <c r="AJ114" s="306"/>
    </row>
    <row r="115" spans="1:36" s="273" customFormat="1" ht="156" x14ac:dyDescent="0.25">
      <c r="A115" s="238"/>
      <c r="B115" s="294"/>
      <c r="C115" s="294"/>
      <c r="D115" s="294"/>
      <c r="E115" s="294"/>
      <c r="F115" s="294"/>
      <c r="G115" s="294"/>
      <c r="H115" s="294"/>
      <c r="I115" s="294"/>
      <c r="J115" s="275" t="s">
        <v>682</v>
      </c>
      <c r="K115" s="275" t="s">
        <v>693</v>
      </c>
      <c r="L115" s="275" t="s">
        <v>581</v>
      </c>
      <c r="M115" s="271">
        <v>400</v>
      </c>
      <c r="N115" s="294"/>
      <c r="O115" s="294"/>
      <c r="P115" s="294"/>
      <c r="Q115" s="294"/>
      <c r="R115" s="294"/>
      <c r="S115" s="294"/>
      <c r="T115" s="304"/>
      <c r="U115" s="304"/>
      <c r="V115" s="304"/>
      <c r="W115" s="302"/>
      <c r="X115" s="302"/>
      <c r="Y115" s="302"/>
      <c r="Z115" s="302"/>
      <c r="AA115" s="302"/>
      <c r="AB115" s="304"/>
      <c r="AC115" s="302"/>
      <c r="AD115" s="302"/>
      <c r="AE115" s="304"/>
      <c r="AF115" s="294"/>
      <c r="AG115" s="294"/>
      <c r="AH115" s="294"/>
      <c r="AI115" s="294"/>
      <c r="AJ115" s="306"/>
    </row>
    <row r="116" spans="1:36" ht="96" x14ac:dyDescent="0.25">
      <c r="A116" s="268"/>
      <c r="B116" s="294" t="s">
        <v>696</v>
      </c>
      <c r="C116" s="294" t="s">
        <v>697</v>
      </c>
      <c r="D116" s="294" t="s">
        <v>751</v>
      </c>
      <c r="E116" s="294" t="s">
        <v>556</v>
      </c>
      <c r="F116" s="294" t="s">
        <v>698</v>
      </c>
      <c r="G116" s="294" t="s">
        <v>628</v>
      </c>
      <c r="H116" s="294" t="s">
        <v>89</v>
      </c>
      <c r="I116" s="294" t="s">
        <v>89</v>
      </c>
      <c r="J116" s="271" t="s">
        <v>681</v>
      </c>
      <c r="K116" s="271" t="s">
        <v>604</v>
      </c>
      <c r="L116" s="271" t="s">
        <v>617</v>
      </c>
      <c r="M116" s="271">
        <v>500</v>
      </c>
      <c r="N116" s="294" t="s">
        <v>93</v>
      </c>
      <c r="O116" s="294" t="s">
        <v>133</v>
      </c>
      <c r="P116" s="294" t="s">
        <v>562</v>
      </c>
      <c r="Q116" s="294" t="s">
        <v>96</v>
      </c>
      <c r="R116" s="294" t="s">
        <v>336</v>
      </c>
      <c r="S116" s="294" t="s">
        <v>237</v>
      </c>
      <c r="T116" s="304">
        <v>1020054.93</v>
      </c>
      <c r="U116" s="304">
        <f>T116</f>
        <v>1020054.93</v>
      </c>
      <c r="V116" s="304">
        <f>T116</f>
        <v>1020054.93</v>
      </c>
      <c r="W116" s="302" t="s">
        <v>238</v>
      </c>
      <c r="X116" s="302" t="s">
        <v>238</v>
      </c>
      <c r="Y116" s="302" t="s">
        <v>238</v>
      </c>
      <c r="Z116" s="302" t="s">
        <v>238</v>
      </c>
      <c r="AA116" s="302" t="s">
        <v>238</v>
      </c>
      <c r="AB116" s="304">
        <v>180009.71</v>
      </c>
      <c r="AC116" s="302" t="s">
        <v>100</v>
      </c>
      <c r="AD116" s="302" t="s">
        <v>238</v>
      </c>
      <c r="AE116" s="304">
        <f>T116</f>
        <v>1020054.93</v>
      </c>
      <c r="AF116" s="294" t="s">
        <v>238</v>
      </c>
      <c r="AG116" s="294" t="s">
        <v>238</v>
      </c>
      <c r="AH116" s="303" t="s">
        <v>447</v>
      </c>
      <c r="AI116" s="303" t="s">
        <v>448</v>
      </c>
      <c r="AJ116" s="303" t="s">
        <v>805</v>
      </c>
    </row>
    <row r="117" spans="1:36" ht="48" customHeight="1" x14ac:dyDescent="0.25">
      <c r="A117" s="268"/>
      <c r="B117" s="294"/>
      <c r="C117" s="294"/>
      <c r="D117" s="294"/>
      <c r="E117" s="294"/>
      <c r="F117" s="294"/>
      <c r="G117" s="294"/>
      <c r="H117" s="294"/>
      <c r="I117" s="294"/>
      <c r="J117" s="294" t="s">
        <v>586</v>
      </c>
      <c r="K117" s="294" t="s">
        <v>564</v>
      </c>
      <c r="L117" s="294" t="s">
        <v>587</v>
      </c>
      <c r="M117" s="294">
        <v>1</v>
      </c>
      <c r="N117" s="294"/>
      <c r="O117" s="294"/>
      <c r="P117" s="294"/>
      <c r="Q117" s="294"/>
      <c r="R117" s="294"/>
      <c r="S117" s="294"/>
      <c r="T117" s="304"/>
      <c r="U117" s="304"/>
      <c r="V117" s="304"/>
      <c r="W117" s="302"/>
      <c r="X117" s="302"/>
      <c r="Y117" s="302"/>
      <c r="Z117" s="302"/>
      <c r="AA117" s="302"/>
      <c r="AB117" s="304"/>
      <c r="AC117" s="302"/>
      <c r="AD117" s="302"/>
      <c r="AE117" s="304"/>
      <c r="AF117" s="294"/>
      <c r="AG117" s="294"/>
      <c r="AH117" s="303"/>
      <c r="AI117" s="303"/>
      <c r="AJ117" s="303"/>
    </row>
    <row r="118" spans="1:36" x14ac:dyDescent="0.25">
      <c r="A118" s="268"/>
      <c r="B118" s="294"/>
      <c r="C118" s="294"/>
      <c r="D118" s="294"/>
      <c r="E118" s="294"/>
      <c r="F118" s="294"/>
      <c r="G118" s="294"/>
      <c r="H118" s="294"/>
      <c r="I118" s="294"/>
      <c r="J118" s="294"/>
      <c r="K118" s="294"/>
      <c r="L118" s="294"/>
      <c r="M118" s="294"/>
      <c r="N118" s="294"/>
      <c r="O118" s="294"/>
      <c r="P118" s="294"/>
      <c r="Q118" s="294"/>
      <c r="R118" s="294"/>
      <c r="S118" s="294"/>
      <c r="T118" s="304"/>
      <c r="U118" s="304"/>
      <c r="V118" s="304"/>
      <c r="W118" s="302"/>
      <c r="X118" s="302"/>
      <c r="Y118" s="302"/>
      <c r="Z118" s="302"/>
      <c r="AA118" s="302"/>
      <c r="AB118" s="304"/>
      <c r="AC118" s="302"/>
      <c r="AD118" s="302"/>
      <c r="AE118" s="304"/>
      <c r="AF118" s="294"/>
      <c r="AG118" s="294"/>
      <c r="AH118" s="303"/>
      <c r="AI118" s="303"/>
      <c r="AJ118" s="303"/>
    </row>
    <row r="119" spans="1:36" ht="96" x14ac:dyDescent="0.25">
      <c r="A119" s="268"/>
      <c r="B119" s="294" t="s">
        <v>699</v>
      </c>
      <c r="C119" s="294" t="s">
        <v>700</v>
      </c>
      <c r="D119" s="294" t="s">
        <v>751</v>
      </c>
      <c r="E119" s="294" t="s">
        <v>556</v>
      </c>
      <c r="F119" s="294" t="s">
        <v>701</v>
      </c>
      <c r="G119" s="294" t="s">
        <v>628</v>
      </c>
      <c r="H119" s="294" t="s">
        <v>89</v>
      </c>
      <c r="I119" s="294" t="s">
        <v>89</v>
      </c>
      <c r="J119" s="271" t="s">
        <v>681</v>
      </c>
      <c r="K119" s="271" t="s">
        <v>604</v>
      </c>
      <c r="L119" s="271" t="s">
        <v>617</v>
      </c>
      <c r="M119" s="271">
        <v>718</v>
      </c>
      <c r="N119" s="294" t="s">
        <v>93</v>
      </c>
      <c r="O119" s="294" t="s">
        <v>113</v>
      </c>
      <c r="P119" s="294" t="s">
        <v>562</v>
      </c>
      <c r="Q119" s="294" t="s">
        <v>96</v>
      </c>
      <c r="R119" s="294" t="s">
        <v>336</v>
      </c>
      <c r="S119" s="294" t="s">
        <v>237</v>
      </c>
      <c r="T119" s="304">
        <v>2125000</v>
      </c>
      <c r="U119" s="304">
        <f>T119</f>
        <v>2125000</v>
      </c>
      <c r="V119" s="304">
        <f>T119</f>
        <v>2125000</v>
      </c>
      <c r="W119" s="302" t="s">
        <v>238</v>
      </c>
      <c r="X119" s="302" t="s">
        <v>238</v>
      </c>
      <c r="Y119" s="302" t="s">
        <v>238</v>
      </c>
      <c r="Z119" s="302" t="s">
        <v>238</v>
      </c>
      <c r="AA119" s="302" t="s">
        <v>238</v>
      </c>
      <c r="AB119" s="304">
        <v>375000</v>
      </c>
      <c r="AC119" s="302" t="s">
        <v>100</v>
      </c>
      <c r="AD119" s="302" t="s">
        <v>238</v>
      </c>
      <c r="AE119" s="304">
        <f>T119</f>
        <v>2125000</v>
      </c>
      <c r="AF119" s="294" t="s">
        <v>238</v>
      </c>
      <c r="AG119" s="294" t="s">
        <v>238</v>
      </c>
      <c r="AH119" s="303" t="s">
        <v>447</v>
      </c>
      <c r="AI119" s="303" t="s">
        <v>448</v>
      </c>
      <c r="AJ119" s="310">
        <v>45909</v>
      </c>
    </row>
    <row r="120" spans="1:36" ht="48" customHeight="1" x14ac:dyDescent="0.25">
      <c r="A120" s="268"/>
      <c r="B120" s="294"/>
      <c r="C120" s="294"/>
      <c r="D120" s="294"/>
      <c r="E120" s="294"/>
      <c r="F120" s="294"/>
      <c r="G120" s="294"/>
      <c r="H120" s="294"/>
      <c r="I120" s="294"/>
      <c r="J120" s="294" t="s">
        <v>586</v>
      </c>
      <c r="K120" s="294" t="s">
        <v>564</v>
      </c>
      <c r="L120" s="294" t="s">
        <v>587</v>
      </c>
      <c r="M120" s="294">
        <v>1</v>
      </c>
      <c r="N120" s="294"/>
      <c r="O120" s="294"/>
      <c r="P120" s="294"/>
      <c r="Q120" s="294"/>
      <c r="R120" s="294"/>
      <c r="S120" s="294"/>
      <c r="T120" s="304"/>
      <c r="U120" s="304"/>
      <c r="V120" s="304"/>
      <c r="W120" s="302"/>
      <c r="X120" s="302"/>
      <c r="Y120" s="302"/>
      <c r="Z120" s="302"/>
      <c r="AA120" s="302"/>
      <c r="AB120" s="304"/>
      <c r="AC120" s="302"/>
      <c r="AD120" s="302"/>
      <c r="AE120" s="304"/>
      <c r="AF120" s="294"/>
      <c r="AG120" s="294"/>
      <c r="AH120" s="303"/>
      <c r="AI120" s="303"/>
      <c r="AJ120" s="310"/>
    </row>
    <row r="121" spans="1:36" x14ac:dyDescent="0.25">
      <c r="A121" s="268"/>
      <c r="B121" s="294"/>
      <c r="C121" s="294"/>
      <c r="D121" s="294"/>
      <c r="E121" s="294"/>
      <c r="F121" s="294"/>
      <c r="G121" s="294"/>
      <c r="H121" s="294"/>
      <c r="I121" s="294"/>
      <c r="J121" s="294"/>
      <c r="K121" s="294"/>
      <c r="L121" s="294"/>
      <c r="M121" s="294"/>
      <c r="N121" s="294"/>
      <c r="O121" s="294"/>
      <c r="P121" s="294"/>
      <c r="Q121" s="294"/>
      <c r="R121" s="294"/>
      <c r="S121" s="294"/>
      <c r="T121" s="304"/>
      <c r="U121" s="304"/>
      <c r="V121" s="304"/>
      <c r="W121" s="302"/>
      <c r="X121" s="302"/>
      <c r="Y121" s="302"/>
      <c r="Z121" s="302"/>
      <c r="AA121" s="302"/>
      <c r="AB121" s="304"/>
      <c r="AC121" s="302"/>
      <c r="AD121" s="302"/>
      <c r="AE121" s="304"/>
      <c r="AF121" s="294"/>
      <c r="AG121" s="294"/>
      <c r="AH121" s="303"/>
      <c r="AI121" s="303"/>
      <c r="AJ121" s="310"/>
    </row>
    <row r="122" spans="1:36" ht="49.5" customHeight="1" x14ac:dyDescent="0.25">
      <c r="A122" s="268"/>
      <c r="B122" s="294" t="s">
        <v>702</v>
      </c>
      <c r="C122" s="294" t="s">
        <v>703</v>
      </c>
      <c r="D122" s="294" t="s">
        <v>751</v>
      </c>
      <c r="E122" s="294" t="s">
        <v>556</v>
      </c>
      <c r="F122" s="294" t="s">
        <v>704</v>
      </c>
      <c r="G122" s="294" t="s">
        <v>752</v>
      </c>
      <c r="H122" s="312"/>
      <c r="I122" s="312"/>
      <c r="J122" s="271"/>
      <c r="K122" s="271"/>
      <c r="L122" s="271"/>
      <c r="M122" s="271"/>
      <c r="N122" s="312"/>
      <c r="O122" s="312"/>
      <c r="P122" s="312"/>
      <c r="Q122" s="312"/>
      <c r="R122" s="312"/>
      <c r="S122" s="312"/>
      <c r="T122" s="312"/>
      <c r="U122" s="312"/>
      <c r="V122" s="312"/>
      <c r="W122" s="312"/>
      <c r="X122" s="312"/>
      <c r="Y122" s="312"/>
      <c r="Z122" s="312"/>
      <c r="AA122" s="312"/>
      <c r="AB122" s="312"/>
      <c r="AC122" s="312"/>
      <c r="AD122" s="312"/>
      <c r="AE122" s="312"/>
      <c r="AF122" s="312"/>
      <c r="AG122" s="312"/>
      <c r="AH122" s="303" t="s">
        <v>392</v>
      </c>
      <c r="AI122" s="303" t="s">
        <v>550</v>
      </c>
      <c r="AJ122" s="313">
        <v>46182</v>
      </c>
    </row>
    <row r="123" spans="1:36" ht="48" customHeight="1" x14ac:dyDescent="0.25">
      <c r="A123" s="268"/>
      <c r="B123" s="294"/>
      <c r="C123" s="294"/>
      <c r="D123" s="294"/>
      <c r="E123" s="294"/>
      <c r="F123" s="294"/>
      <c r="G123" s="294"/>
      <c r="H123" s="312"/>
      <c r="I123" s="312"/>
      <c r="J123" s="312"/>
      <c r="K123" s="312"/>
      <c r="L123" s="312"/>
      <c r="M123" s="312"/>
      <c r="N123" s="312"/>
      <c r="O123" s="312"/>
      <c r="P123" s="312"/>
      <c r="Q123" s="312"/>
      <c r="R123" s="312"/>
      <c r="S123" s="312"/>
      <c r="T123" s="312"/>
      <c r="U123" s="312"/>
      <c r="V123" s="312"/>
      <c r="W123" s="312"/>
      <c r="X123" s="312"/>
      <c r="Y123" s="312"/>
      <c r="Z123" s="312"/>
      <c r="AA123" s="312"/>
      <c r="AB123" s="312"/>
      <c r="AC123" s="312"/>
      <c r="AD123" s="312"/>
      <c r="AE123" s="312"/>
      <c r="AF123" s="312"/>
      <c r="AG123" s="312"/>
      <c r="AH123" s="303"/>
      <c r="AI123" s="303"/>
      <c r="AJ123" s="312"/>
    </row>
    <row r="124" spans="1:36" x14ac:dyDescent="0.25">
      <c r="A124" s="268"/>
      <c r="B124" s="294"/>
      <c r="C124" s="294"/>
      <c r="D124" s="294"/>
      <c r="E124" s="294"/>
      <c r="F124" s="294"/>
      <c r="G124" s="294"/>
      <c r="H124" s="312"/>
      <c r="I124" s="312"/>
      <c r="J124" s="312"/>
      <c r="K124" s="312"/>
      <c r="L124" s="312"/>
      <c r="M124" s="312"/>
      <c r="N124" s="312"/>
      <c r="O124" s="312"/>
      <c r="P124" s="312"/>
      <c r="Q124" s="312"/>
      <c r="R124" s="312"/>
      <c r="S124" s="312"/>
      <c r="T124" s="312"/>
      <c r="U124" s="312"/>
      <c r="V124" s="312"/>
      <c r="W124" s="312"/>
      <c r="X124" s="312"/>
      <c r="Y124" s="312"/>
      <c r="Z124" s="312"/>
      <c r="AA124" s="312"/>
      <c r="AB124" s="312"/>
      <c r="AC124" s="312"/>
      <c r="AD124" s="312"/>
      <c r="AE124" s="312"/>
      <c r="AF124" s="312"/>
      <c r="AG124" s="312"/>
      <c r="AH124" s="303"/>
      <c r="AI124" s="303"/>
      <c r="AJ124" s="312"/>
    </row>
    <row r="125" spans="1:36" ht="38.25" customHeight="1" x14ac:dyDescent="0.25">
      <c r="A125" s="268"/>
      <c r="B125" s="294" t="s">
        <v>705</v>
      </c>
      <c r="C125" s="294" t="s">
        <v>706</v>
      </c>
      <c r="D125" s="294" t="s">
        <v>751</v>
      </c>
      <c r="E125" s="294" t="s">
        <v>556</v>
      </c>
      <c r="F125" s="294" t="s">
        <v>707</v>
      </c>
      <c r="G125" s="294" t="s">
        <v>752</v>
      </c>
      <c r="H125" s="312"/>
      <c r="I125" s="312"/>
      <c r="J125" s="271"/>
      <c r="K125" s="271"/>
      <c r="L125" s="271"/>
      <c r="M125" s="271"/>
      <c r="N125" s="312"/>
      <c r="O125" s="312"/>
      <c r="P125" s="312"/>
      <c r="Q125" s="312"/>
      <c r="R125" s="312"/>
      <c r="S125" s="312"/>
      <c r="T125" s="312"/>
      <c r="U125" s="312"/>
      <c r="V125" s="312"/>
      <c r="W125" s="312"/>
      <c r="X125" s="312"/>
      <c r="Y125" s="312"/>
      <c r="Z125" s="312"/>
      <c r="AA125" s="312"/>
      <c r="AB125" s="312"/>
      <c r="AC125" s="312"/>
      <c r="AD125" s="312"/>
      <c r="AE125" s="312"/>
      <c r="AF125" s="312"/>
      <c r="AG125" s="312"/>
      <c r="AH125" s="303" t="s">
        <v>241</v>
      </c>
      <c r="AI125" s="303" t="s">
        <v>273</v>
      </c>
      <c r="AJ125" s="310">
        <v>45635</v>
      </c>
    </row>
    <row r="126" spans="1:36" ht="48" customHeight="1" x14ac:dyDescent="0.25">
      <c r="A126" s="268"/>
      <c r="B126" s="294"/>
      <c r="C126" s="294"/>
      <c r="D126" s="294"/>
      <c r="E126" s="294"/>
      <c r="F126" s="294"/>
      <c r="G126" s="294"/>
      <c r="H126" s="312"/>
      <c r="I126" s="312"/>
      <c r="J126" s="275"/>
      <c r="K126" s="275"/>
      <c r="L126" s="275"/>
      <c r="M126" s="271"/>
      <c r="N126" s="312"/>
      <c r="O126" s="312"/>
      <c r="P126" s="312"/>
      <c r="Q126" s="312"/>
      <c r="R126" s="312"/>
      <c r="S126" s="312"/>
      <c r="T126" s="312"/>
      <c r="U126" s="312"/>
      <c r="V126" s="312"/>
      <c r="W126" s="312"/>
      <c r="X126" s="312"/>
      <c r="Y126" s="312"/>
      <c r="Z126" s="312"/>
      <c r="AA126" s="312"/>
      <c r="AB126" s="312"/>
      <c r="AC126" s="312"/>
      <c r="AD126" s="312"/>
      <c r="AE126" s="312"/>
      <c r="AF126" s="312"/>
      <c r="AG126" s="312"/>
      <c r="AH126" s="303"/>
      <c r="AI126" s="303"/>
      <c r="AJ126" s="310"/>
    </row>
    <row r="127" spans="1:36" x14ac:dyDescent="0.25">
      <c r="A127" s="268"/>
      <c r="B127" s="294"/>
      <c r="C127" s="294"/>
      <c r="D127" s="294"/>
      <c r="E127" s="294"/>
      <c r="F127" s="294"/>
      <c r="G127" s="294"/>
      <c r="H127" s="312"/>
      <c r="I127" s="312"/>
      <c r="J127" s="275"/>
      <c r="K127" s="275"/>
      <c r="L127" s="275"/>
      <c r="M127" s="271"/>
      <c r="N127" s="312"/>
      <c r="O127" s="312"/>
      <c r="P127" s="312"/>
      <c r="Q127" s="312"/>
      <c r="R127" s="312"/>
      <c r="S127" s="312"/>
      <c r="T127" s="312"/>
      <c r="U127" s="312"/>
      <c r="V127" s="312"/>
      <c r="W127" s="312"/>
      <c r="X127" s="312"/>
      <c r="Y127" s="312"/>
      <c r="Z127" s="312"/>
      <c r="AA127" s="312"/>
      <c r="AB127" s="312"/>
      <c r="AC127" s="312"/>
      <c r="AD127" s="312"/>
      <c r="AE127" s="312"/>
      <c r="AF127" s="312"/>
      <c r="AG127" s="312"/>
      <c r="AH127" s="303"/>
      <c r="AI127" s="303"/>
      <c r="AJ127" s="310"/>
    </row>
    <row r="128" spans="1:36" ht="120" x14ac:dyDescent="0.25">
      <c r="A128" s="268"/>
      <c r="B128" s="294" t="s">
        <v>708</v>
      </c>
      <c r="C128" s="294" t="s">
        <v>709</v>
      </c>
      <c r="D128" s="294" t="s">
        <v>751</v>
      </c>
      <c r="E128" s="294" t="s">
        <v>556</v>
      </c>
      <c r="F128" s="294" t="s">
        <v>710</v>
      </c>
      <c r="G128" s="294" t="s">
        <v>628</v>
      </c>
      <c r="H128" s="294" t="s">
        <v>89</v>
      </c>
      <c r="I128" s="294" t="s">
        <v>89</v>
      </c>
      <c r="J128" s="271" t="s">
        <v>645</v>
      </c>
      <c r="K128" s="271" t="s">
        <v>577</v>
      </c>
      <c r="L128" s="271" t="s">
        <v>578</v>
      </c>
      <c r="M128" s="271">
        <v>2</v>
      </c>
      <c r="N128" s="294" t="s">
        <v>93</v>
      </c>
      <c r="O128" s="294" t="s">
        <v>133</v>
      </c>
      <c r="P128" s="294" t="s">
        <v>562</v>
      </c>
      <c r="Q128" s="294" t="s">
        <v>96</v>
      </c>
      <c r="R128" s="294" t="s">
        <v>336</v>
      </c>
      <c r="S128" s="294" t="s">
        <v>237</v>
      </c>
      <c r="T128" s="304">
        <v>659673.71</v>
      </c>
      <c r="U128" s="304">
        <f>T128</f>
        <v>659673.71</v>
      </c>
      <c r="V128" s="304">
        <f>T128</f>
        <v>659673.71</v>
      </c>
      <c r="W128" s="302" t="s">
        <v>238</v>
      </c>
      <c r="X128" s="302" t="s">
        <v>238</v>
      </c>
      <c r="Y128" s="302" t="s">
        <v>238</v>
      </c>
      <c r="Z128" s="302" t="s">
        <v>238</v>
      </c>
      <c r="AA128" s="302" t="s">
        <v>238</v>
      </c>
      <c r="AB128" s="304">
        <v>116413.01</v>
      </c>
      <c r="AC128" s="302" t="s">
        <v>100</v>
      </c>
      <c r="AD128" s="302" t="s">
        <v>238</v>
      </c>
      <c r="AE128" s="304">
        <f>T128</f>
        <v>659673.71</v>
      </c>
      <c r="AF128" s="294" t="s">
        <v>238</v>
      </c>
      <c r="AG128" s="294" t="s">
        <v>238</v>
      </c>
      <c r="AH128" s="303" t="s">
        <v>301</v>
      </c>
      <c r="AI128" s="311" t="s">
        <v>550</v>
      </c>
      <c r="AJ128" s="303" t="s">
        <v>800</v>
      </c>
    </row>
    <row r="129" spans="1:36" ht="48" customHeight="1" x14ac:dyDescent="0.25">
      <c r="A129" s="268"/>
      <c r="B129" s="294"/>
      <c r="C129" s="294"/>
      <c r="D129" s="294"/>
      <c r="E129" s="294"/>
      <c r="F129" s="294"/>
      <c r="G129" s="294"/>
      <c r="H129" s="294"/>
      <c r="I129" s="294"/>
      <c r="J129" s="275" t="s">
        <v>586</v>
      </c>
      <c r="K129" s="275" t="s">
        <v>564</v>
      </c>
      <c r="L129" s="275" t="s">
        <v>587</v>
      </c>
      <c r="M129" s="271">
        <v>1</v>
      </c>
      <c r="N129" s="294"/>
      <c r="O129" s="294"/>
      <c r="P129" s="294"/>
      <c r="Q129" s="294"/>
      <c r="R129" s="294"/>
      <c r="S129" s="294"/>
      <c r="T129" s="304"/>
      <c r="U129" s="304"/>
      <c r="V129" s="304"/>
      <c r="W129" s="302"/>
      <c r="X129" s="302"/>
      <c r="Y129" s="302"/>
      <c r="Z129" s="302"/>
      <c r="AA129" s="302"/>
      <c r="AB129" s="304"/>
      <c r="AC129" s="302"/>
      <c r="AD129" s="302"/>
      <c r="AE129" s="304"/>
      <c r="AF129" s="294"/>
      <c r="AG129" s="294"/>
      <c r="AH129" s="303"/>
      <c r="AI129" s="311"/>
      <c r="AJ129" s="303"/>
    </row>
    <row r="130" spans="1:36" ht="60" x14ac:dyDescent="0.25">
      <c r="A130" s="268"/>
      <c r="B130" s="294"/>
      <c r="C130" s="294"/>
      <c r="D130" s="294"/>
      <c r="E130" s="294"/>
      <c r="F130" s="294"/>
      <c r="G130" s="294"/>
      <c r="H130" s="294"/>
      <c r="I130" s="294"/>
      <c r="J130" s="275" t="s">
        <v>674</v>
      </c>
      <c r="K130" s="275" t="s">
        <v>648</v>
      </c>
      <c r="L130" s="275" t="s">
        <v>581</v>
      </c>
      <c r="M130" s="277">
        <v>20000</v>
      </c>
      <c r="N130" s="294"/>
      <c r="O130" s="294"/>
      <c r="P130" s="294"/>
      <c r="Q130" s="294"/>
      <c r="R130" s="294"/>
      <c r="S130" s="294"/>
      <c r="T130" s="304"/>
      <c r="U130" s="304"/>
      <c r="V130" s="304"/>
      <c r="W130" s="302"/>
      <c r="X130" s="302"/>
      <c r="Y130" s="302"/>
      <c r="Z130" s="302"/>
      <c r="AA130" s="302"/>
      <c r="AB130" s="304"/>
      <c r="AC130" s="302"/>
      <c r="AD130" s="302"/>
      <c r="AE130" s="304"/>
      <c r="AF130" s="294"/>
      <c r="AG130" s="294"/>
      <c r="AH130" s="303"/>
      <c r="AI130" s="311"/>
      <c r="AJ130" s="303"/>
    </row>
    <row r="131" spans="1:36" ht="120" x14ac:dyDescent="0.25">
      <c r="A131" s="268"/>
      <c r="B131" s="294" t="s">
        <v>711</v>
      </c>
      <c r="C131" s="294" t="s">
        <v>712</v>
      </c>
      <c r="D131" s="294" t="s">
        <v>751</v>
      </c>
      <c r="E131" s="294" t="s">
        <v>556</v>
      </c>
      <c r="F131" s="294" t="s">
        <v>713</v>
      </c>
      <c r="G131" s="294" t="s">
        <v>628</v>
      </c>
      <c r="H131" s="294" t="s">
        <v>89</v>
      </c>
      <c r="I131" s="294" t="s">
        <v>89</v>
      </c>
      <c r="J131" s="271" t="s">
        <v>645</v>
      </c>
      <c r="K131" s="271" t="s">
        <v>577</v>
      </c>
      <c r="L131" s="271" t="s">
        <v>578</v>
      </c>
      <c r="M131" s="271">
        <v>1.3</v>
      </c>
      <c r="N131" s="294" t="s">
        <v>93</v>
      </c>
      <c r="O131" s="294" t="s">
        <v>133</v>
      </c>
      <c r="P131" s="294" t="s">
        <v>562</v>
      </c>
      <c r="Q131" s="294" t="s">
        <v>96</v>
      </c>
      <c r="R131" s="294" t="s">
        <v>336</v>
      </c>
      <c r="S131" s="294" t="s">
        <v>237</v>
      </c>
      <c r="T131" s="304">
        <v>1693750</v>
      </c>
      <c r="U131" s="304">
        <f>T131</f>
        <v>1693750</v>
      </c>
      <c r="V131" s="304">
        <f>T131</f>
        <v>1693750</v>
      </c>
      <c r="W131" s="302" t="s">
        <v>238</v>
      </c>
      <c r="X131" s="302" t="s">
        <v>238</v>
      </c>
      <c r="Y131" s="302" t="s">
        <v>238</v>
      </c>
      <c r="Z131" s="302" t="s">
        <v>238</v>
      </c>
      <c r="AA131" s="302" t="s">
        <v>238</v>
      </c>
      <c r="AB131" s="304">
        <v>298897.06</v>
      </c>
      <c r="AC131" s="302" t="s">
        <v>100</v>
      </c>
      <c r="AD131" s="302" t="s">
        <v>238</v>
      </c>
      <c r="AE131" s="304">
        <f>T131</f>
        <v>1693750</v>
      </c>
      <c r="AF131" s="294" t="s">
        <v>238</v>
      </c>
      <c r="AG131" s="294" t="s">
        <v>238</v>
      </c>
      <c r="AH131" s="303" t="s">
        <v>691</v>
      </c>
      <c r="AI131" s="303" t="s">
        <v>692</v>
      </c>
      <c r="AJ131" s="310">
        <v>46087</v>
      </c>
    </row>
    <row r="132" spans="1:36" ht="48" customHeight="1" x14ac:dyDescent="0.25">
      <c r="A132" s="268"/>
      <c r="B132" s="294"/>
      <c r="C132" s="294"/>
      <c r="D132" s="294"/>
      <c r="E132" s="294"/>
      <c r="F132" s="294"/>
      <c r="G132" s="294"/>
      <c r="H132" s="294"/>
      <c r="I132" s="294"/>
      <c r="J132" s="275" t="s">
        <v>586</v>
      </c>
      <c r="K132" s="275" t="s">
        <v>564</v>
      </c>
      <c r="L132" s="275" t="s">
        <v>587</v>
      </c>
      <c r="M132" s="271">
        <v>1</v>
      </c>
      <c r="N132" s="294"/>
      <c r="O132" s="294"/>
      <c r="P132" s="294"/>
      <c r="Q132" s="294"/>
      <c r="R132" s="294"/>
      <c r="S132" s="294"/>
      <c r="T132" s="304"/>
      <c r="U132" s="304"/>
      <c r="V132" s="304"/>
      <c r="W132" s="302"/>
      <c r="X132" s="302"/>
      <c r="Y132" s="302"/>
      <c r="Z132" s="302"/>
      <c r="AA132" s="302"/>
      <c r="AB132" s="304"/>
      <c r="AC132" s="302"/>
      <c r="AD132" s="302"/>
      <c r="AE132" s="304"/>
      <c r="AF132" s="294"/>
      <c r="AG132" s="294"/>
      <c r="AH132" s="303"/>
      <c r="AI132" s="303"/>
      <c r="AJ132" s="310"/>
    </row>
    <row r="133" spans="1:36" ht="60" x14ac:dyDescent="0.25">
      <c r="A133" s="268"/>
      <c r="B133" s="294"/>
      <c r="C133" s="294"/>
      <c r="D133" s="294"/>
      <c r="E133" s="294"/>
      <c r="F133" s="294"/>
      <c r="G133" s="294"/>
      <c r="H133" s="294"/>
      <c r="I133" s="294"/>
      <c r="J133" s="275" t="s">
        <v>674</v>
      </c>
      <c r="K133" s="275" t="s">
        <v>648</v>
      </c>
      <c r="L133" s="275" t="s">
        <v>581</v>
      </c>
      <c r="M133" s="271">
        <v>13000</v>
      </c>
      <c r="N133" s="294"/>
      <c r="O133" s="294"/>
      <c r="P133" s="294"/>
      <c r="Q133" s="294"/>
      <c r="R133" s="294"/>
      <c r="S133" s="294"/>
      <c r="T133" s="304"/>
      <c r="U133" s="304"/>
      <c r="V133" s="304"/>
      <c r="W133" s="302"/>
      <c r="X133" s="302"/>
      <c r="Y133" s="302"/>
      <c r="Z133" s="302"/>
      <c r="AA133" s="302"/>
      <c r="AB133" s="304"/>
      <c r="AC133" s="302"/>
      <c r="AD133" s="302"/>
      <c r="AE133" s="304"/>
      <c r="AF133" s="294"/>
      <c r="AG133" s="294"/>
      <c r="AH133" s="303"/>
      <c r="AI133" s="303"/>
      <c r="AJ133" s="310"/>
    </row>
    <row r="134" spans="1:36" ht="120" x14ac:dyDescent="0.25">
      <c r="A134" s="268"/>
      <c r="B134" s="294" t="s">
        <v>714</v>
      </c>
      <c r="C134" s="294" t="s">
        <v>715</v>
      </c>
      <c r="D134" s="294" t="s">
        <v>751</v>
      </c>
      <c r="E134" s="294" t="s">
        <v>556</v>
      </c>
      <c r="F134" s="294" t="s">
        <v>716</v>
      </c>
      <c r="G134" s="294" t="s">
        <v>628</v>
      </c>
      <c r="H134" s="294" t="s">
        <v>89</v>
      </c>
      <c r="I134" s="294" t="s">
        <v>89</v>
      </c>
      <c r="J134" s="271" t="s">
        <v>645</v>
      </c>
      <c r="K134" s="271" t="s">
        <v>577</v>
      </c>
      <c r="L134" s="271" t="s">
        <v>578</v>
      </c>
      <c r="M134" s="271">
        <v>2.7</v>
      </c>
      <c r="N134" s="294" t="s">
        <v>93</v>
      </c>
      <c r="O134" s="294" t="s">
        <v>128</v>
      </c>
      <c r="P134" s="294" t="s">
        <v>562</v>
      </c>
      <c r="Q134" s="294" t="s">
        <v>96</v>
      </c>
      <c r="R134" s="294" t="s">
        <v>336</v>
      </c>
      <c r="S134" s="294" t="s">
        <v>237</v>
      </c>
      <c r="T134" s="304">
        <v>391000</v>
      </c>
      <c r="U134" s="304">
        <f>T134</f>
        <v>391000</v>
      </c>
      <c r="V134" s="304">
        <f>T134</f>
        <v>391000</v>
      </c>
      <c r="W134" s="302" t="s">
        <v>238</v>
      </c>
      <c r="X134" s="302" t="s">
        <v>238</v>
      </c>
      <c r="Y134" s="302" t="s">
        <v>238</v>
      </c>
      <c r="Z134" s="302" t="s">
        <v>238</v>
      </c>
      <c r="AA134" s="302" t="s">
        <v>238</v>
      </c>
      <c r="AB134" s="304">
        <v>69000</v>
      </c>
      <c r="AC134" s="302" t="s">
        <v>100</v>
      </c>
      <c r="AD134" s="302" t="s">
        <v>238</v>
      </c>
      <c r="AE134" s="304">
        <f>T134</f>
        <v>391000</v>
      </c>
      <c r="AF134" s="294" t="s">
        <v>238</v>
      </c>
      <c r="AG134" s="294" t="s">
        <v>238</v>
      </c>
      <c r="AH134" s="303" t="s">
        <v>392</v>
      </c>
      <c r="AI134" s="303" t="s">
        <v>550</v>
      </c>
      <c r="AJ134" s="303" t="s">
        <v>801</v>
      </c>
    </row>
    <row r="135" spans="1:36" ht="48" customHeight="1" x14ac:dyDescent="0.25">
      <c r="A135" s="268"/>
      <c r="B135" s="294"/>
      <c r="C135" s="294"/>
      <c r="D135" s="294"/>
      <c r="E135" s="294"/>
      <c r="F135" s="294"/>
      <c r="G135" s="294"/>
      <c r="H135" s="294"/>
      <c r="I135" s="294"/>
      <c r="J135" s="275" t="s">
        <v>586</v>
      </c>
      <c r="K135" s="275" t="s">
        <v>564</v>
      </c>
      <c r="L135" s="275" t="s">
        <v>587</v>
      </c>
      <c r="M135" s="271">
        <v>1</v>
      </c>
      <c r="N135" s="294"/>
      <c r="O135" s="294"/>
      <c r="P135" s="294"/>
      <c r="Q135" s="294"/>
      <c r="R135" s="294"/>
      <c r="S135" s="294"/>
      <c r="T135" s="304"/>
      <c r="U135" s="304"/>
      <c r="V135" s="304"/>
      <c r="W135" s="302"/>
      <c r="X135" s="302"/>
      <c r="Y135" s="302"/>
      <c r="Z135" s="302"/>
      <c r="AA135" s="302"/>
      <c r="AB135" s="304"/>
      <c r="AC135" s="302"/>
      <c r="AD135" s="302"/>
      <c r="AE135" s="304"/>
      <c r="AF135" s="294"/>
      <c r="AG135" s="294"/>
      <c r="AH135" s="303"/>
      <c r="AI135" s="303"/>
      <c r="AJ135" s="303"/>
    </row>
    <row r="136" spans="1:36" ht="60" x14ac:dyDescent="0.25">
      <c r="A136" s="268"/>
      <c r="B136" s="294"/>
      <c r="C136" s="294"/>
      <c r="D136" s="294"/>
      <c r="E136" s="294"/>
      <c r="F136" s="294"/>
      <c r="G136" s="294"/>
      <c r="H136" s="294"/>
      <c r="I136" s="294"/>
      <c r="J136" s="275" t="s">
        <v>674</v>
      </c>
      <c r="K136" s="275" t="s">
        <v>648</v>
      </c>
      <c r="L136" s="275" t="s">
        <v>581</v>
      </c>
      <c r="M136" s="271">
        <v>27000</v>
      </c>
      <c r="N136" s="294"/>
      <c r="O136" s="294"/>
      <c r="P136" s="294"/>
      <c r="Q136" s="294"/>
      <c r="R136" s="294"/>
      <c r="S136" s="294"/>
      <c r="T136" s="304"/>
      <c r="U136" s="304"/>
      <c r="V136" s="304"/>
      <c r="W136" s="302"/>
      <c r="X136" s="302"/>
      <c r="Y136" s="302"/>
      <c r="Z136" s="302"/>
      <c r="AA136" s="302"/>
      <c r="AB136" s="304"/>
      <c r="AC136" s="302"/>
      <c r="AD136" s="302"/>
      <c r="AE136" s="304"/>
      <c r="AF136" s="294"/>
      <c r="AG136" s="294"/>
      <c r="AH136" s="303"/>
      <c r="AI136" s="303"/>
      <c r="AJ136" s="303"/>
    </row>
    <row r="137" spans="1:36" ht="120" x14ac:dyDescent="0.25">
      <c r="A137" s="268"/>
      <c r="B137" s="294" t="s">
        <v>717</v>
      </c>
      <c r="C137" s="294" t="s">
        <v>718</v>
      </c>
      <c r="D137" s="294" t="s">
        <v>751</v>
      </c>
      <c r="E137" s="294" t="s">
        <v>556</v>
      </c>
      <c r="F137" s="294" t="s">
        <v>719</v>
      </c>
      <c r="G137" s="294" t="s">
        <v>628</v>
      </c>
      <c r="H137" s="294" t="s">
        <v>89</v>
      </c>
      <c r="I137" s="294" t="s">
        <v>89</v>
      </c>
      <c r="J137" s="271" t="s">
        <v>645</v>
      </c>
      <c r="K137" s="271" t="s">
        <v>577</v>
      </c>
      <c r="L137" s="271" t="s">
        <v>578</v>
      </c>
      <c r="M137" s="271">
        <v>3</v>
      </c>
      <c r="N137" s="294" t="s">
        <v>93</v>
      </c>
      <c r="O137" s="294" t="s">
        <v>128</v>
      </c>
      <c r="P137" s="294" t="s">
        <v>562</v>
      </c>
      <c r="Q137" s="294" t="s">
        <v>96</v>
      </c>
      <c r="R137" s="294" t="s">
        <v>336</v>
      </c>
      <c r="S137" s="294" t="s">
        <v>237</v>
      </c>
      <c r="T137" s="304">
        <v>463049.26</v>
      </c>
      <c r="U137" s="304">
        <f>T137</f>
        <v>463049.26</v>
      </c>
      <c r="V137" s="304">
        <f>T137</f>
        <v>463049.26</v>
      </c>
      <c r="W137" s="302" t="s">
        <v>238</v>
      </c>
      <c r="X137" s="302" t="s">
        <v>238</v>
      </c>
      <c r="Y137" s="302" t="s">
        <v>238</v>
      </c>
      <c r="Z137" s="302" t="s">
        <v>238</v>
      </c>
      <c r="AA137" s="302" t="s">
        <v>238</v>
      </c>
      <c r="AB137" s="304">
        <v>81714.58</v>
      </c>
      <c r="AC137" s="302" t="s">
        <v>100</v>
      </c>
      <c r="AD137" s="302" t="s">
        <v>238</v>
      </c>
      <c r="AE137" s="304">
        <f>T137</f>
        <v>463049.26</v>
      </c>
      <c r="AF137" s="294" t="s">
        <v>238</v>
      </c>
      <c r="AG137" s="294" t="s">
        <v>238</v>
      </c>
      <c r="AH137" s="303" t="s">
        <v>447</v>
      </c>
      <c r="AI137" s="303" t="s">
        <v>448</v>
      </c>
      <c r="AJ137" s="303" t="s">
        <v>805</v>
      </c>
    </row>
    <row r="138" spans="1:36" ht="48" customHeight="1" x14ac:dyDescent="0.25">
      <c r="A138" s="268"/>
      <c r="B138" s="294"/>
      <c r="C138" s="294"/>
      <c r="D138" s="294"/>
      <c r="E138" s="294"/>
      <c r="F138" s="294"/>
      <c r="G138" s="294"/>
      <c r="H138" s="294"/>
      <c r="I138" s="294"/>
      <c r="J138" s="275" t="s">
        <v>586</v>
      </c>
      <c r="K138" s="275" t="s">
        <v>564</v>
      </c>
      <c r="L138" s="275" t="s">
        <v>587</v>
      </c>
      <c r="M138" s="271">
        <v>1</v>
      </c>
      <c r="N138" s="294"/>
      <c r="O138" s="294"/>
      <c r="P138" s="294"/>
      <c r="Q138" s="294"/>
      <c r="R138" s="294"/>
      <c r="S138" s="294"/>
      <c r="T138" s="304"/>
      <c r="U138" s="304"/>
      <c r="V138" s="304"/>
      <c r="W138" s="302"/>
      <c r="X138" s="302"/>
      <c r="Y138" s="302"/>
      <c r="Z138" s="302"/>
      <c r="AA138" s="302"/>
      <c r="AB138" s="304"/>
      <c r="AC138" s="302"/>
      <c r="AD138" s="302"/>
      <c r="AE138" s="304"/>
      <c r="AF138" s="294"/>
      <c r="AG138" s="294"/>
      <c r="AH138" s="303"/>
      <c r="AI138" s="303"/>
      <c r="AJ138" s="303"/>
    </row>
    <row r="139" spans="1:36" ht="60" x14ac:dyDescent="0.25">
      <c r="A139" s="268"/>
      <c r="B139" s="294"/>
      <c r="C139" s="294"/>
      <c r="D139" s="294"/>
      <c r="E139" s="294"/>
      <c r="F139" s="294"/>
      <c r="G139" s="294"/>
      <c r="H139" s="294"/>
      <c r="I139" s="294"/>
      <c r="J139" s="275" t="s">
        <v>674</v>
      </c>
      <c r="K139" s="275" t="s">
        <v>648</v>
      </c>
      <c r="L139" s="275" t="s">
        <v>581</v>
      </c>
      <c r="M139" s="271">
        <v>30000</v>
      </c>
      <c r="N139" s="294"/>
      <c r="O139" s="294"/>
      <c r="P139" s="294"/>
      <c r="Q139" s="294"/>
      <c r="R139" s="294"/>
      <c r="S139" s="294"/>
      <c r="T139" s="304"/>
      <c r="U139" s="304"/>
      <c r="V139" s="304"/>
      <c r="W139" s="302"/>
      <c r="X139" s="302"/>
      <c r="Y139" s="302"/>
      <c r="Z139" s="302"/>
      <c r="AA139" s="302"/>
      <c r="AB139" s="304"/>
      <c r="AC139" s="302"/>
      <c r="AD139" s="302"/>
      <c r="AE139" s="304"/>
      <c r="AF139" s="294"/>
      <c r="AG139" s="294"/>
      <c r="AH139" s="303"/>
      <c r="AI139" s="303"/>
      <c r="AJ139" s="303"/>
    </row>
    <row r="140" spans="1:36" ht="120" x14ac:dyDescent="0.25">
      <c r="A140" s="268"/>
      <c r="B140" s="294" t="s">
        <v>720</v>
      </c>
      <c r="C140" s="294" t="s">
        <v>721</v>
      </c>
      <c r="D140" s="294" t="s">
        <v>751</v>
      </c>
      <c r="E140" s="294" t="s">
        <v>556</v>
      </c>
      <c r="F140" s="294" t="s">
        <v>722</v>
      </c>
      <c r="G140" s="294" t="s">
        <v>628</v>
      </c>
      <c r="H140" s="294" t="s">
        <v>89</v>
      </c>
      <c r="I140" s="294" t="s">
        <v>89</v>
      </c>
      <c r="J140" s="271" t="s">
        <v>645</v>
      </c>
      <c r="K140" s="271" t="s">
        <v>577</v>
      </c>
      <c r="L140" s="271" t="s">
        <v>578</v>
      </c>
      <c r="M140" s="271">
        <v>1.7</v>
      </c>
      <c r="N140" s="294" t="s">
        <v>93</v>
      </c>
      <c r="O140" s="294" t="s">
        <v>128</v>
      </c>
      <c r="P140" s="294" t="s">
        <v>562</v>
      </c>
      <c r="Q140" s="294" t="s">
        <v>96</v>
      </c>
      <c r="R140" s="294" t="s">
        <v>336</v>
      </c>
      <c r="S140" s="294" t="s">
        <v>237</v>
      </c>
      <c r="T140" s="304">
        <v>459000</v>
      </c>
      <c r="U140" s="304">
        <f>T140</f>
        <v>459000</v>
      </c>
      <c r="V140" s="304">
        <f>T140</f>
        <v>459000</v>
      </c>
      <c r="W140" s="302" t="s">
        <v>238</v>
      </c>
      <c r="X140" s="302" t="s">
        <v>238</v>
      </c>
      <c r="Y140" s="302" t="s">
        <v>238</v>
      </c>
      <c r="Z140" s="302" t="s">
        <v>238</v>
      </c>
      <c r="AA140" s="302" t="s">
        <v>238</v>
      </c>
      <c r="AB140" s="304">
        <v>81000</v>
      </c>
      <c r="AC140" s="302" t="s">
        <v>100</v>
      </c>
      <c r="AD140" s="302" t="s">
        <v>238</v>
      </c>
      <c r="AE140" s="304">
        <f>T140</f>
        <v>459000</v>
      </c>
      <c r="AF140" s="294" t="s">
        <v>238</v>
      </c>
      <c r="AG140" s="294" t="s">
        <v>238</v>
      </c>
      <c r="AH140" s="303" t="s">
        <v>610</v>
      </c>
      <c r="AI140" s="303" t="s">
        <v>611</v>
      </c>
      <c r="AJ140" s="307">
        <v>46181</v>
      </c>
    </row>
    <row r="141" spans="1:36" ht="48" customHeight="1" x14ac:dyDescent="0.25">
      <c r="A141" s="268"/>
      <c r="B141" s="294"/>
      <c r="C141" s="294"/>
      <c r="D141" s="294"/>
      <c r="E141" s="294"/>
      <c r="F141" s="294"/>
      <c r="G141" s="294"/>
      <c r="H141" s="294"/>
      <c r="I141" s="294"/>
      <c r="J141" s="275" t="s">
        <v>586</v>
      </c>
      <c r="K141" s="275" t="s">
        <v>564</v>
      </c>
      <c r="L141" s="275" t="s">
        <v>587</v>
      </c>
      <c r="M141" s="271">
        <v>1</v>
      </c>
      <c r="N141" s="294"/>
      <c r="O141" s="294"/>
      <c r="P141" s="294"/>
      <c r="Q141" s="294"/>
      <c r="R141" s="294"/>
      <c r="S141" s="294"/>
      <c r="T141" s="304"/>
      <c r="U141" s="304"/>
      <c r="V141" s="304"/>
      <c r="W141" s="302"/>
      <c r="X141" s="302"/>
      <c r="Y141" s="302"/>
      <c r="Z141" s="302"/>
      <c r="AA141" s="302"/>
      <c r="AB141" s="304"/>
      <c r="AC141" s="302"/>
      <c r="AD141" s="302"/>
      <c r="AE141" s="304"/>
      <c r="AF141" s="294"/>
      <c r="AG141" s="294"/>
      <c r="AH141" s="303"/>
      <c r="AI141" s="303"/>
      <c r="AJ141" s="308"/>
    </row>
    <row r="142" spans="1:36" ht="60" x14ac:dyDescent="0.25">
      <c r="A142" s="268"/>
      <c r="B142" s="294"/>
      <c r="C142" s="294"/>
      <c r="D142" s="294"/>
      <c r="E142" s="294"/>
      <c r="F142" s="294"/>
      <c r="G142" s="294"/>
      <c r="H142" s="294"/>
      <c r="I142" s="294"/>
      <c r="J142" s="275" t="s">
        <v>674</v>
      </c>
      <c r="K142" s="275" t="s">
        <v>648</v>
      </c>
      <c r="L142" s="275" t="s">
        <v>581</v>
      </c>
      <c r="M142" s="271">
        <v>17000</v>
      </c>
      <c r="N142" s="294"/>
      <c r="O142" s="294"/>
      <c r="P142" s="294"/>
      <c r="Q142" s="294"/>
      <c r="R142" s="294"/>
      <c r="S142" s="294"/>
      <c r="T142" s="304"/>
      <c r="U142" s="304"/>
      <c r="V142" s="304"/>
      <c r="W142" s="302"/>
      <c r="X142" s="302"/>
      <c r="Y142" s="302"/>
      <c r="Z142" s="302"/>
      <c r="AA142" s="302"/>
      <c r="AB142" s="304"/>
      <c r="AC142" s="302"/>
      <c r="AD142" s="302"/>
      <c r="AE142" s="304"/>
      <c r="AF142" s="294"/>
      <c r="AG142" s="294"/>
      <c r="AH142" s="303"/>
      <c r="AI142" s="303"/>
      <c r="AJ142" s="309"/>
    </row>
    <row r="143" spans="1:36" ht="84" x14ac:dyDescent="0.25">
      <c r="A143" s="268"/>
      <c r="B143" s="294" t="s">
        <v>723</v>
      </c>
      <c r="C143" s="294" t="s">
        <v>724</v>
      </c>
      <c r="D143" s="294" t="s">
        <v>748</v>
      </c>
      <c r="E143" s="294" t="s">
        <v>573</v>
      </c>
      <c r="F143" s="294" t="s">
        <v>725</v>
      </c>
      <c r="G143" s="294" t="s">
        <v>628</v>
      </c>
      <c r="H143" s="294" t="s">
        <v>89</v>
      </c>
      <c r="I143" s="294" t="s">
        <v>89</v>
      </c>
      <c r="J143" s="271" t="s">
        <v>631</v>
      </c>
      <c r="K143" s="271" t="s">
        <v>604</v>
      </c>
      <c r="L143" s="271" t="s">
        <v>617</v>
      </c>
      <c r="M143" s="271" t="s">
        <v>726</v>
      </c>
      <c r="N143" s="294" t="s">
        <v>93</v>
      </c>
      <c r="O143" s="294" t="s">
        <v>727</v>
      </c>
      <c r="P143" s="294" t="s">
        <v>562</v>
      </c>
      <c r="Q143" s="294" t="s">
        <v>96</v>
      </c>
      <c r="R143" s="294" t="s">
        <v>336</v>
      </c>
      <c r="S143" s="294" t="s">
        <v>237</v>
      </c>
      <c r="T143" s="304">
        <v>340000</v>
      </c>
      <c r="U143" s="304">
        <f>T143</f>
        <v>340000</v>
      </c>
      <c r="V143" s="304">
        <f>T143</f>
        <v>340000</v>
      </c>
      <c r="W143" s="302" t="s">
        <v>238</v>
      </c>
      <c r="X143" s="302" t="s">
        <v>238</v>
      </c>
      <c r="Y143" s="302" t="s">
        <v>238</v>
      </c>
      <c r="Z143" s="302" t="s">
        <v>238</v>
      </c>
      <c r="AA143" s="302" t="s">
        <v>238</v>
      </c>
      <c r="AB143" s="304">
        <v>60000</v>
      </c>
      <c r="AC143" s="302" t="s">
        <v>100</v>
      </c>
      <c r="AD143" s="302" t="s">
        <v>238</v>
      </c>
      <c r="AE143" s="304">
        <f>T143</f>
        <v>340000</v>
      </c>
      <c r="AF143" s="294" t="s">
        <v>238</v>
      </c>
      <c r="AG143" s="294" t="s">
        <v>238</v>
      </c>
      <c r="AH143" s="303" t="s">
        <v>241</v>
      </c>
      <c r="AI143" s="303" t="s">
        <v>273</v>
      </c>
      <c r="AJ143" s="303" t="s">
        <v>798</v>
      </c>
    </row>
    <row r="144" spans="1:36" ht="48" customHeight="1" x14ac:dyDescent="0.25">
      <c r="A144" s="268"/>
      <c r="B144" s="294"/>
      <c r="C144" s="294"/>
      <c r="D144" s="294"/>
      <c r="E144" s="294"/>
      <c r="F144" s="294"/>
      <c r="G144" s="294"/>
      <c r="H144" s="294"/>
      <c r="I144" s="294"/>
      <c r="J144" s="294" t="s">
        <v>586</v>
      </c>
      <c r="K144" s="294" t="s">
        <v>564</v>
      </c>
      <c r="L144" s="294" t="s">
        <v>587</v>
      </c>
      <c r="M144" s="294">
        <v>1</v>
      </c>
      <c r="N144" s="294"/>
      <c r="O144" s="294"/>
      <c r="P144" s="294"/>
      <c r="Q144" s="294"/>
      <c r="R144" s="294"/>
      <c r="S144" s="294"/>
      <c r="T144" s="304"/>
      <c r="U144" s="304"/>
      <c r="V144" s="304"/>
      <c r="W144" s="302"/>
      <c r="X144" s="302"/>
      <c r="Y144" s="302"/>
      <c r="Z144" s="302"/>
      <c r="AA144" s="302"/>
      <c r="AB144" s="304"/>
      <c r="AC144" s="302"/>
      <c r="AD144" s="302"/>
      <c r="AE144" s="304"/>
      <c r="AF144" s="294"/>
      <c r="AG144" s="294"/>
      <c r="AH144" s="303"/>
      <c r="AI144" s="303"/>
      <c r="AJ144" s="303"/>
    </row>
    <row r="145" spans="1:36" ht="60" customHeight="1" x14ac:dyDescent="0.25">
      <c r="A145" s="268"/>
      <c r="B145" s="294"/>
      <c r="C145" s="294"/>
      <c r="D145" s="294"/>
      <c r="E145" s="294"/>
      <c r="F145" s="294"/>
      <c r="G145" s="294"/>
      <c r="H145" s="294"/>
      <c r="I145" s="294"/>
      <c r="J145" s="294"/>
      <c r="K145" s="294"/>
      <c r="L145" s="294"/>
      <c r="M145" s="294"/>
      <c r="N145" s="294"/>
      <c r="O145" s="294"/>
      <c r="P145" s="294"/>
      <c r="Q145" s="294"/>
      <c r="R145" s="294"/>
      <c r="S145" s="294"/>
      <c r="T145" s="304"/>
      <c r="U145" s="304"/>
      <c r="V145" s="304"/>
      <c r="W145" s="302"/>
      <c r="X145" s="302"/>
      <c r="Y145" s="302"/>
      <c r="Z145" s="302"/>
      <c r="AA145" s="302"/>
      <c r="AB145" s="304"/>
      <c r="AC145" s="302"/>
      <c r="AD145" s="302"/>
      <c r="AE145" s="304"/>
      <c r="AF145" s="294"/>
      <c r="AG145" s="294"/>
      <c r="AH145" s="303"/>
      <c r="AI145" s="303"/>
      <c r="AJ145" s="303"/>
    </row>
    <row r="146" spans="1:36" ht="96" x14ac:dyDescent="0.25">
      <c r="A146" s="268"/>
      <c r="B146" s="294" t="s">
        <v>753</v>
      </c>
      <c r="C146" s="294" t="s">
        <v>754</v>
      </c>
      <c r="D146" s="278" t="s">
        <v>751</v>
      </c>
      <c r="E146" s="279" t="s">
        <v>556</v>
      </c>
      <c r="F146" s="271" t="s">
        <v>755</v>
      </c>
      <c r="G146" s="294" t="s">
        <v>628</v>
      </c>
      <c r="H146" s="294" t="s">
        <v>89</v>
      </c>
      <c r="I146" s="294" t="s">
        <v>89</v>
      </c>
      <c r="J146" s="271" t="s">
        <v>238</v>
      </c>
      <c r="K146" s="271" t="s">
        <v>238</v>
      </c>
      <c r="L146" s="271" t="s">
        <v>238</v>
      </c>
      <c r="M146" s="271" t="s">
        <v>238</v>
      </c>
      <c r="N146" s="294" t="s">
        <v>93</v>
      </c>
      <c r="O146" s="294" t="s">
        <v>128</v>
      </c>
      <c r="P146" s="294" t="s">
        <v>562</v>
      </c>
      <c r="Q146" s="294" t="s">
        <v>96</v>
      </c>
      <c r="R146" s="294" t="s">
        <v>336</v>
      </c>
      <c r="S146" s="294" t="s">
        <v>237</v>
      </c>
      <c r="T146" s="302">
        <f>U147</f>
        <v>731000</v>
      </c>
      <c r="U146" s="271" t="s">
        <v>238</v>
      </c>
      <c r="V146" s="271" t="s">
        <v>238</v>
      </c>
      <c r="W146" s="294" t="s">
        <v>238</v>
      </c>
      <c r="X146" s="294" t="s">
        <v>238</v>
      </c>
      <c r="Y146" s="294" t="s">
        <v>238</v>
      </c>
      <c r="Z146" s="294" t="s">
        <v>238</v>
      </c>
      <c r="AA146" s="294" t="s">
        <v>238</v>
      </c>
      <c r="AB146" s="271" t="s">
        <v>238</v>
      </c>
      <c r="AC146" s="294" t="s">
        <v>100</v>
      </c>
      <c r="AD146" s="294" t="s">
        <v>238</v>
      </c>
      <c r="AE146" s="271" t="s">
        <v>238</v>
      </c>
      <c r="AF146" s="294" t="s">
        <v>238</v>
      </c>
      <c r="AG146" s="294" t="s">
        <v>238</v>
      </c>
      <c r="AH146" s="294" t="s">
        <v>451</v>
      </c>
      <c r="AI146" s="294" t="s">
        <v>452</v>
      </c>
      <c r="AJ146" s="306">
        <v>45999</v>
      </c>
    </row>
    <row r="147" spans="1:36" ht="72" x14ac:dyDescent="0.25">
      <c r="A147" s="268"/>
      <c r="B147" s="294"/>
      <c r="C147" s="294"/>
      <c r="D147" s="294" t="s">
        <v>748</v>
      </c>
      <c r="E147" s="294" t="s">
        <v>573</v>
      </c>
      <c r="F147" s="294" t="s">
        <v>756</v>
      </c>
      <c r="G147" s="294"/>
      <c r="H147" s="294"/>
      <c r="I147" s="294"/>
      <c r="J147" s="271" t="s">
        <v>757</v>
      </c>
      <c r="K147" s="280" t="s">
        <v>604</v>
      </c>
      <c r="L147" s="271" t="s">
        <v>617</v>
      </c>
      <c r="M147" s="281">
        <v>11400</v>
      </c>
      <c r="N147" s="294"/>
      <c r="O147" s="294"/>
      <c r="P147" s="294"/>
      <c r="Q147" s="294"/>
      <c r="R147" s="294"/>
      <c r="S147" s="294"/>
      <c r="T147" s="302"/>
      <c r="U147" s="304">
        <v>731000</v>
      </c>
      <c r="V147" s="304">
        <v>731000</v>
      </c>
      <c r="W147" s="294"/>
      <c r="X147" s="294"/>
      <c r="Y147" s="294"/>
      <c r="Z147" s="294"/>
      <c r="AA147" s="294"/>
      <c r="AB147" s="304">
        <v>129000</v>
      </c>
      <c r="AC147" s="294"/>
      <c r="AD147" s="294"/>
      <c r="AE147" s="304">
        <v>731000</v>
      </c>
      <c r="AF147" s="294"/>
      <c r="AG147" s="294"/>
      <c r="AH147" s="294"/>
      <c r="AI147" s="294"/>
      <c r="AJ147" s="306"/>
    </row>
    <row r="148" spans="1:36" ht="48" x14ac:dyDescent="0.25">
      <c r="A148" s="268"/>
      <c r="B148" s="294"/>
      <c r="C148" s="294"/>
      <c r="D148" s="294"/>
      <c r="E148" s="294"/>
      <c r="F148" s="294"/>
      <c r="G148" s="294"/>
      <c r="H148" s="294"/>
      <c r="I148" s="294"/>
      <c r="J148" s="275" t="s">
        <v>563</v>
      </c>
      <c r="K148" s="275" t="s">
        <v>564</v>
      </c>
      <c r="L148" s="275" t="s">
        <v>565</v>
      </c>
      <c r="M148" s="271">
        <v>1</v>
      </c>
      <c r="N148" s="294"/>
      <c r="O148" s="294"/>
      <c r="P148" s="294"/>
      <c r="Q148" s="294"/>
      <c r="R148" s="294"/>
      <c r="S148" s="294"/>
      <c r="T148" s="302"/>
      <c r="U148" s="304"/>
      <c r="V148" s="304"/>
      <c r="W148" s="294"/>
      <c r="X148" s="294"/>
      <c r="Y148" s="294"/>
      <c r="Z148" s="294"/>
      <c r="AA148" s="294"/>
      <c r="AB148" s="304"/>
      <c r="AC148" s="294"/>
      <c r="AD148" s="294"/>
      <c r="AE148" s="304"/>
      <c r="AF148" s="294"/>
      <c r="AG148" s="294"/>
      <c r="AH148" s="294"/>
      <c r="AI148" s="294"/>
      <c r="AJ148" s="306"/>
    </row>
    <row r="149" spans="1:36" ht="156" x14ac:dyDescent="0.25">
      <c r="A149" s="268"/>
      <c r="B149" s="294"/>
      <c r="C149" s="294"/>
      <c r="D149" s="294"/>
      <c r="E149" s="294"/>
      <c r="F149" s="294"/>
      <c r="G149" s="294"/>
      <c r="H149" s="294"/>
      <c r="I149" s="294"/>
      <c r="J149" s="275" t="s">
        <v>682</v>
      </c>
      <c r="K149" s="275" t="s">
        <v>693</v>
      </c>
      <c r="L149" s="275" t="s">
        <v>581</v>
      </c>
      <c r="M149" s="271">
        <v>150</v>
      </c>
      <c r="N149" s="294"/>
      <c r="O149" s="294"/>
      <c r="P149" s="294"/>
      <c r="Q149" s="294"/>
      <c r="R149" s="294"/>
      <c r="S149" s="294"/>
      <c r="T149" s="302"/>
      <c r="U149" s="304"/>
      <c r="V149" s="304"/>
      <c r="W149" s="294"/>
      <c r="X149" s="294"/>
      <c r="Y149" s="294"/>
      <c r="Z149" s="294"/>
      <c r="AA149" s="294"/>
      <c r="AB149" s="304"/>
      <c r="AC149" s="294"/>
      <c r="AD149" s="294"/>
      <c r="AE149" s="304"/>
      <c r="AF149" s="294"/>
      <c r="AG149" s="294"/>
      <c r="AH149" s="294"/>
      <c r="AI149" s="294"/>
      <c r="AJ149" s="306"/>
    </row>
    <row r="150" spans="1:36" ht="96" x14ac:dyDescent="0.25">
      <c r="A150" s="268"/>
      <c r="B150" s="294" t="s">
        <v>758</v>
      </c>
      <c r="C150" s="294" t="s">
        <v>759</v>
      </c>
      <c r="D150" s="294" t="s">
        <v>751</v>
      </c>
      <c r="E150" s="294" t="s">
        <v>556</v>
      </c>
      <c r="F150" s="294" t="s">
        <v>760</v>
      </c>
      <c r="G150" s="294" t="s">
        <v>628</v>
      </c>
      <c r="H150" s="294" t="s">
        <v>89</v>
      </c>
      <c r="I150" s="294" t="s">
        <v>89</v>
      </c>
      <c r="J150" s="275" t="s">
        <v>761</v>
      </c>
      <c r="K150" s="275" t="s">
        <v>577</v>
      </c>
      <c r="L150" s="271" t="s">
        <v>578</v>
      </c>
      <c r="M150" s="271">
        <v>3.7</v>
      </c>
      <c r="N150" s="294" t="s">
        <v>93</v>
      </c>
      <c r="O150" s="294" t="s">
        <v>113</v>
      </c>
      <c r="P150" s="294" t="s">
        <v>562</v>
      </c>
      <c r="Q150" s="294" t="s">
        <v>96</v>
      </c>
      <c r="R150" s="294" t="s">
        <v>336</v>
      </c>
      <c r="S150" s="294" t="s">
        <v>237</v>
      </c>
      <c r="T150" s="302">
        <f>SUM(U150+U152+U155)</f>
        <v>1110725.81</v>
      </c>
      <c r="U150" s="304">
        <v>425000</v>
      </c>
      <c r="V150" s="304">
        <f>SUM(U150)</f>
        <v>425000</v>
      </c>
      <c r="W150" s="294" t="s">
        <v>238</v>
      </c>
      <c r="X150" s="294" t="s">
        <v>238</v>
      </c>
      <c r="Y150" s="294" t="s">
        <v>238</v>
      </c>
      <c r="Z150" s="294" t="s">
        <v>238</v>
      </c>
      <c r="AA150" s="294" t="s">
        <v>238</v>
      </c>
      <c r="AB150" s="304">
        <v>75000</v>
      </c>
      <c r="AC150" s="294" t="s">
        <v>100</v>
      </c>
      <c r="AD150" s="294" t="s">
        <v>238</v>
      </c>
      <c r="AE150" s="304">
        <f>SUM(U150)</f>
        <v>425000</v>
      </c>
      <c r="AF150" s="305" t="s">
        <v>238</v>
      </c>
      <c r="AG150" s="294" t="s">
        <v>238</v>
      </c>
      <c r="AH150" s="300">
        <v>45901</v>
      </c>
      <c r="AI150" s="303" t="s">
        <v>448</v>
      </c>
      <c r="AJ150" s="303" t="s">
        <v>805</v>
      </c>
    </row>
    <row r="151" spans="1:36" ht="48" x14ac:dyDescent="0.25">
      <c r="A151" s="268"/>
      <c r="B151" s="294"/>
      <c r="C151" s="294"/>
      <c r="D151" s="294"/>
      <c r="E151" s="294"/>
      <c r="F151" s="294"/>
      <c r="G151" s="294"/>
      <c r="H151" s="294"/>
      <c r="I151" s="294"/>
      <c r="J151" s="275" t="s">
        <v>563</v>
      </c>
      <c r="K151" s="275" t="s">
        <v>564</v>
      </c>
      <c r="L151" s="275" t="s">
        <v>565</v>
      </c>
      <c r="M151" s="271">
        <v>1</v>
      </c>
      <c r="N151" s="294"/>
      <c r="O151" s="294"/>
      <c r="P151" s="294"/>
      <c r="Q151" s="294"/>
      <c r="R151" s="294"/>
      <c r="S151" s="294"/>
      <c r="T151" s="302"/>
      <c r="U151" s="304"/>
      <c r="V151" s="304"/>
      <c r="W151" s="294"/>
      <c r="X151" s="294"/>
      <c r="Y151" s="294"/>
      <c r="Z151" s="294"/>
      <c r="AA151" s="294"/>
      <c r="AB151" s="304"/>
      <c r="AC151" s="294"/>
      <c r="AD151" s="294"/>
      <c r="AE151" s="304"/>
      <c r="AF151" s="305"/>
      <c r="AG151" s="294"/>
      <c r="AH151" s="300"/>
      <c r="AI151" s="303"/>
      <c r="AJ151" s="303"/>
    </row>
    <row r="152" spans="1:36" ht="120" x14ac:dyDescent="0.25">
      <c r="A152" s="268"/>
      <c r="B152" s="294"/>
      <c r="C152" s="294"/>
      <c r="D152" s="294"/>
      <c r="E152" s="294"/>
      <c r="F152" s="294" t="s">
        <v>762</v>
      </c>
      <c r="G152" s="294"/>
      <c r="H152" s="294"/>
      <c r="I152" s="294"/>
      <c r="J152" s="271" t="s">
        <v>645</v>
      </c>
      <c r="K152" s="271" t="s">
        <v>577</v>
      </c>
      <c r="L152" s="271" t="s">
        <v>578</v>
      </c>
      <c r="M152" s="272">
        <v>0.85</v>
      </c>
      <c r="N152" s="294"/>
      <c r="O152" s="294"/>
      <c r="P152" s="294"/>
      <c r="Q152" s="294"/>
      <c r="R152" s="294"/>
      <c r="S152" s="294"/>
      <c r="T152" s="302"/>
      <c r="U152" s="304">
        <v>424775.81</v>
      </c>
      <c r="V152" s="304">
        <f>SUM(U152)</f>
        <v>424775.81</v>
      </c>
      <c r="W152" s="294"/>
      <c r="X152" s="294"/>
      <c r="Y152" s="294"/>
      <c r="Z152" s="294"/>
      <c r="AA152" s="294"/>
      <c r="AB152" s="304">
        <v>74960.44</v>
      </c>
      <c r="AC152" s="294"/>
      <c r="AD152" s="294"/>
      <c r="AE152" s="304">
        <f>SUM(U152)</f>
        <v>424775.81</v>
      </c>
      <c r="AF152" s="305"/>
      <c r="AG152" s="294"/>
      <c r="AH152" s="300"/>
      <c r="AI152" s="303"/>
      <c r="AJ152" s="303"/>
    </row>
    <row r="153" spans="1:36" ht="48" x14ac:dyDescent="0.25">
      <c r="A153" s="268"/>
      <c r="B153" s="294"/>
      <c r="C153" s="294"/>
      <c r="D153" s="294"/>
      <c r="E153" s="294"/>
      <c r="F153" s="294"/>
      <c r="G153" s="294"/>
      <c r="H153" s="294"/>
      <c r="I153" s="294"/>
      <c r="J153" s="275" t="s">
        <v>563</v>
      </c>
      <c r="K153" s="275" t="s">
        <v>564</v>
      </c>
      <c r="L153" s="275" t="s">
        <v>565</v>
      </c>
      <c r="M153" s="271">
        <v>1</v>
      </c>
      <c r="N153" s="294"/>
      <c r="O153" s="294"/>
      <c r="P153" s="294"/>
      <c r="Q153" s="294"/>
      <c r="R153" s="294"/>
      <c r="S153" s="294"/>
      <c r="T153" s="302"/>
      <c r="U153" s="304"/>
      <c r="V153" s="304"/>
      <c r="W153" s="294"/>
      <c r="X153" s="294"/>
      <c r="Y153" s="294"/>
      <c r="Z153" s="294"/>
      <c r="AA153" s="294"/>
      <c r="AB153" s="304"/>
      <c r="AC153" s="294"/>
      <c r="AD153" s="294"/>
      <c r="AE153" s="304"/>
      <c r="AF153" s="305"/>
      <c r="AG153" s="294"/>
      <c r="AH153" s="300"/>
      <c r="AI153" s="303"/>
      <c r="AJ153" s="303"/>
    </row>
    <row r="154" spans="1:36" ht="60" x14ac:dyDescent="0.25">
      <c r="A154" s="268"/>
      <c r="B154" s="294"/>
      <c r="C154" s="294"/>
      <c r="D154" s="294"/>
      <c r="E154" s="294"/>
      <c r="F154" s="294"/>
      <c r="G154" s="294"/>
      <c r="H154" s="294"/>
      <c r="I154" s="294"/>
      <c r="J154" s="275" t="s">
        <v>674</v>
      </c>
      <c r="K154" s="275" t="s">
        <v>648</v>
      </c>
      <c r="L154" s="275" t="s">
        <v>581</v>
      </c>
      <c r="M154" s="271">
        <v>4890</v>
      </c>
      <c r="N154" s="294"/>
      <c r="O154" s="294"/>
      <c r="P154" s="294"/>
      <c r="Q154" s="294"/>
      <c r="R154" s="294"/>
      <c r="S154" s="294"/>
      <c r="T154" s="302"/>
      <c r="U154" s="304"/>
      <c r="V154" s="304"/>
      <c r="W154" s="294"/>
      <c r="X154" s="294"/>
      <c r="Y154" s="294"/>
      <c r="Z154" s="294"/>
      <c r="AA154" s="294"/>
      <c r="AB154" s="304"/>
      <c r="AC154" s="294"/>
      <c r="AD154" s="294"/>
      <c r="AE154" s="304"/>
      <c r="AF154" s="305"/>
      <c r="AG154" s="294"/>
      <c r="AH154" s="300"/>
      <c r="AI154" s="303"/>
      <c r="AJ154" s="303"/>
    </row>
    <row r="155" spans="1:36" ht="120" x14ac:dyDescent="0.25">
      <c r="A155" s="268"/>
      <c r="B155" s="294"/>
      <c r="C155" s="294"/>
      <c r="D155" s="294"/>
      <c r="E155" s="294"/>
      <c r="F155" s="294" t="s">
        <v>763</v>
      </c>
      <c r="G155" s="294"/>
      <c r="H155" s="294"/>
      <c r="I155" s="294"/>
      <c r="J155" s="271" t="s">
        <v>645</v>
      </c>
      <c r="K155" s="271" t="s">
        <v>577</v>
      </c>
      <c r="L155" s="271" t="s">
        <v>578</v>
      </c>
      <c r="M155" s="271">
        <v>1.7</v>
      </c>
      <c r="N155" s="294"/>
      <c r="O155" s="294"/>
      <c r="P155" s="294"/>
      <c r="Q155" s="294"/>
      <c r="R155" s="294"/>
      <c r="S155" s="294"/>
      <c r="T155" s="302"/>
      <c r="U155" s="304">
        <v>260950</v>
      </c>
      <c r="V155" s="304">
        <f>SUM(U155)</f>
        <v>260950</v>
      </c>
      <c r="W155" s="294"/>
      <c r="X155" s="294"/>
      <c r="Y155" s="294"/>
      <c r="Z155" s="294"/>
      <c r="AA155" s="294"/>
      <c r="AB155" s="304">
        <v>46050</v>
      </c>
      <c r="AC155" s="294"/>
      <c r="AD155" s="294"/>
      <c r="AE155" s="304">
        <f>SUM(U155)</f>
        <v>260950</v>
      </c>
      <c r="AF155" s="305"/>
      <c r="AG155" s="294"/>
      <c r="AH155" s="300"/>
      <c r="AI155" s="303"/>
      <c r="AJ155" s="303"/>
    </row>
    <row r="156" spans="1:36" ht="48" x14ac:dyDescent="0.25">
      <c r="A156" s="268"/>
      <c r="B156" s="294"/>
      <c r="C156" s="294"/>
      <c r="D156" s="294"/>
      <c r="E156" s="294"/>
      <c r="F156" s="294"/>
      <c r="G156" s="294"/>
      <c r="H156" s="294"/>
      <c r="I156" s="294"/>
      <c r="J156" s="275" t="s">
        <v>563</v>
      </c>
      <c r="K156" s="275" t="s">
        <v>564</v>
      </c>
      <c r="L156" s="275" t="s">
        <v>565</v>
      </c>
      <c r="M156" s="271">
        <v>1</v>
      </c>
      <c r="N156" s="294"/>
      <c r="O156" s="294"/>
      <c r="P156" s="294"/>
      <c r="Q156" s="294"/>
      <c r="R156" s="294"/>
      <c r="S156" s="294"/>
      <c r="T156" s="302"/>
      <c r="U156" s="304"/>
      <c r="V156" s="304"/>
      <c r="W156" s="294"/>
      <c r="X156" s="294"/>
      <c r="Y156" s="294"/>
      <c r="Z156" s="294"/>
      <c r="AA156" s="294"/>
      <c r="AB156" s="304"/>
      <c r="AC156" s="294"/>
      <c r="AD156" s="294"/>
      <c r="AE156" s="304"/>
      <c r="AF156" s="305"/>
      <c r="AG156" s="294"/>
      <c r="AH156" s="300"/>
      <c r="AI156" s="303"/>
      <c r="AJ156" s="303"/>
    </row>
    <row r="157" spans="1:36" ht="60" x14ac:dyDescent="0.25">
      <c r="A157" s="268"/>
      <c r="B157" s="294"/>
      <c r="C157" s="294"/>
      <c r="D157" s="294"/>
      <c r="E157" s="294"/>
      <c r="F157" s="294"/>
      <c r="G157" s="294"/>
      <c r="H157" s="294"/>
      <c r="I157" s="294"/>
      <c r="J157" s="275" t="s">
        <v>674</v>
      </c>
      <c r="K157" s="275" t="s">
        <v>648</v>
      </c>
      <c r="L157" s="275" t="s">
        <v>581</v>
      </c>
      <c r="M157" s="271">
        <v>16965</v>
      </c>
      <c r="N157" s="294"/>
      <c r="O157" s="294"/>
      <c r="P157" s="294"/>
      <c r="Q157" s="294"/>
      <c r="R157" s="294"/>
      <c r="S157" s="294"/>
      <c r="T157" s="302"/>
      <c r="U157" s="304"/>
      <c r="V157" s="304"/>
      <c r="W157" s="294"/>
      <c r="X157" s="294"/>
      <c r="Y157" s="294"/>
      <c r="Z157" s="294"/>
      <c r="AA157" s="294"/>
      <c r="AB157" s="304"/>
      <c r="AC157" s="294"/>
      <c r="AD157" s="294"/>
      <c r="AE157" s="304"/>
      <c r="AF157" s="305"/>
      <c r="AG157" s="294"/>
      <c r="AH157" s="300"/>
      <c r="AI157" s="303"/>
      <c r="AJ157" s="303"/>
    </row>
    <row r="158" spans="1:36" ht="120" x14ac:dyDescent="0.25">
      <c r="A158" s="268"/>
      <c r="B158" s="294" t="s">
        <v>764</v>
      </c>
      <c r="C158" s="294" t="s">
        <v>765</v>
      </c>
      <c r="D158" s="294" t="s">
        <v>751</v>
      </c>
      <c r="E158" s="294" t="s">
        <v>556</v>
      </c>
      <c r="F158" s="294" t="s">
        <v>766</v>
      </c>
      <c r="G158" s="294" t="s">
        <v>628</v>
      </c>
      <c r="H158" s="294" t="s">
        <v>89</v>
      </c>
      <c r="I158" s="294" t="s">
        <v>89</v>
      </c>
      <c r="J158" s="271" t="s">
        <v>645</v>
      </c>
      <c r="K158" s="271" t="s">
        <v>577</v>
      </c>
      <c r="L158" s="271" t="s">
        <v>578</v>
      </c>
      <c r="M158" s="282">
        <v>23.4</v>
      </c>
      <c r="N158" s="294" t="s">
        <v>93</v>
      </c>
      <c r="O158" s="294" t="s">
        <v>113</v>
      </c>
      <c r="P158" s="294" t="s">
        <v>562</v>
      </c>
      <c r="Q158" s="294" t="s">
        <v>96</v>
      </c>
      <c r="R158" s="294" t="s">
        <v>336</v>
      </c>
      <c r="S158" s="294" t="s">
        <v>237</v>
      </c>
      <c r="T158" s="295">
        <v>552500</v>
      </c>
      <c r="U158" s="302">
        <f>SUM(T158)</f>
        <v>552500</v>
      </c>
      <c r="V158" s="302">
        <f>SUM(U158)</f>
        <v>552500</v>
      </c>
      <c r="W158" s="294" t="s">
        <v>238</v>
      </c>
      <c r="X158" s="294" t="s">
        <v>238</v>
      </c>
      <c r="Y158" s="294" t="s">
        <v>238</v>
      </c>
      <c r="Z158" s="294" t="s">
        <v>238</v>
      </c>
      <c r="AA158" s="294" t="s">
        <v>238</v>
      </c>
      <c r="AB158" s="295">
        <v>97500</v>
      </c>
      <c r="AC158" s="294" t="s">
        <v>100</v>
      </c>
      <c r="AD158" s="294" t="s">
        <v>238</v>
      </c>
      <c r="AE158" s="294">
        <f>SUM(U158)</f>
        <v>552500</v>
      </c>
      <c r="AF158" s="294" t="s">
        <v>238</v>
      </c>
      <c r="AG158" s="294" t="s">
        <v>238</v>
      </c>
      <c r="AH158" s="300">
        <v>45627</v>
      </c>
      <c r="AI158" s="300">
        <v>45658</v>
      </c>
      <c r="AJ158" s="301">
        <v>45657</v>
      </c>
    </row>
    <row r="159" spans="1:36" ht="48" x14ac:dyDescent="0.25">
      <c r="A159" s="268"/>
      <c r="B159" s="294"/>
      <c r="C159" s="294"/>
      <c r="D159" s="294"/>
      <c r="E159" s="294"/>
      <c r="F159" s="294"/>
      <c r="G159" s="294"/>
      <c r="H159" s="294"/>
      <c r="I159" s="294"/>
      <c r="J159" s="275" t="s">
        <v>563</v>
      </c>
      <c r="K159" s="275" t="s">
        <v>564</v>
      </c>
      <c r="L159" s="275" t="s">
        <v>565</v>
      </c>
      <c r="M159" s="271">
        <v>1</v>
      </c>
      <c r="N159" s="294"/>
      <c r="O159" s="294"/>
      <c r="P159" s="294"/>
      <c r="Q159" s="294"/>
      <c r="R159" s="294"/>
      <c r="S159" s="294"/>
      <c r="T159" s="295"/>
      <c r="U159" s="302"/>
      <c r="V159" s="302"/>
      <c r="W159" s="294"/>
      <c r="X159" s="294"/>
      <c r="Y159" s="294"/>
      <c r="Z159" s="294"/>
      <c r="AA159" s="294"/>
      <c r="AB159" s="295"/>
      <c r="AC159" s="294"/>
      <c r="AD159" s="294"/>
      <c r="AE159" s="294"/>
      <c r="AF159" s="294"/>
      <c r="AG159" s="294"/>
      <c r="AH159" s="300"/>
      <c r="AI159" s="300"/>
      <c r="AJ159" s="301"/>
    </row>
    <row r="160" spans="1:36" ht="60" x14ac:dyDescent="0.25">
      <c r="A160" s="268"/>
      <c r="B160" s="294"/>
      <c r="C160" s="294"/>
      <c r="D160" s="294"/>
      <c r="E160" s="294"/>
      <c r="F160" s="294"/>
      <c r="G160" s="294"/>
      <c r="H160" s="294"/>
      <c r="I160" s="294"/>
      <c r="J160" s="275" t="s">
        <v>674</v>
      </c>
      <c r="K160" s="275" t="s">
        <v>648</v>
      </c>
      <c r="L160" s="275" t="s">
        <v>581</v>
      </c>
      <c r="M160" s="271">
        <v>20240</v>
      </c>
      <c r="N160" s="294"/>
      <c r="O160" s="294"/>
      <c r="P160" s="294"/>
      <c r="Q160" s="294"/>
      <c r="R160" s="294"/>
      <c r="S160" s="294"/>
      <c r="T160" s="295"/>
      <c r="U160" s="302"/>
      <c r="V160" s="302"/>
      <c r="W160" s="294"/>
      <c r="X160" s="294"/>
      <c r="Y160" s="294"/>
      <c r="Z160" s="294"/>
      <c r="AA160" s="294"/>
      <c r="AB160" s="295"/>
      <c r="AC160" s="294"/>
      <c r="AD160" s="294"/>
      <c r="AE160" s="294"/>
      <c r="AF160" s="294"/>
      <c r="AG160" s="294"/>
      <c r="AH160" s="300"/>
      <c r="AI160" s="300"/>
      <c r="AJ160" s="301"/>
    </row>
    <row r="161" spans="1:36" ht="120" x14ac:dyDescent="0.25">
      <c r="A161" s="268"/>
      <c r="B161" s="294" t="s">
        <v>767</v>
      </c>
      <c r="C161" s="294" t="s">
        <v>768</v>
      </c>
      <c r="D161" s="294" t="s">
        <v>751</v>
      </c>
      <c r="E161" s="294" t="s">
        <v>556</v>
      </c>
      <c r="F161" s="294" t="s">
        <v>769</v>
      </c>
      <c r="G161" s="294" t="s">
        <v>628</v>
      </c>
      <c r="H161" s="294" t="s">
        <v>89</v>
      </c>
      <c r="I161" s="294" t="s">
        <v>89</v>
      </c>
      <c r="J161" s="271" t="s">
        <v>645</v>
      </c>
      <c r="K161" s="271" t="s">
        <v>577</v>
      </c>
      <c r="L161" s="271" t="s">
        <v>578</v>
      </c>
      <c r="M161" s="283">
        <v>0.8</v>
      </c>
      <c r="N161" s="294" t="s">
        <v>93</v>
      </c>
      <c r="O161" s="294" t="s">
        <v>113</v>
      </c>
      <c r="P161" s="294" t="s">
        <v>562</v>
      </c>
      <c r="Q161" s="294" t="s">
        <v>96</v>
      </c>
      <c r="R161" s="294" t="s">
        <v>336</v>
      </c>
      <c r="S161" s="294" t="s">
        <v>237</v>
      </c>
      <c r="T161" s="295">
        <v>510000</v>
      </c>
      <c r="U161" s="302">
        <v>510000</v>
      </c>
      <c r="V161" s="302">
        <f>SUM(U161)</f>
        <v>510000</v>
      </c>
      <c r="W161" s="294" t="s">
        <v>238</v>
      </c>
      <c r="X161" s="294" t="s">
        <v>238</v>
      </c>
      <c r="Y161" s="294" t="s">
        <v>238</v>
      </c>
      <c r="Z161" s="294" t="s">
        <v>238</v>
      </c>
      <c r="AA161" s="294" t="s">
        <v>238</v>
      </c>
      <c r="AB161" s="294" t="s">
        <v>770</v>
      </c>
      <c r="AC161" s="294" t="s">
        <v>100</v>
      </c>
      <c r="AD161" s="294" t="s">
        <v>238</v>
      </c>
      <c r="AE161" s="302">
        <f>SUM(U161)</f>
        <v>510000</v>
      </c>
      <c r="AF161" s="294" t="s">
        <v>238</v>
      </c>
      <c r="AG161" s="294" t="s">
        <v>238</v>
      </c>
      <c r="AH161" s="300">
        <v>45627</v>
      </c>
      <c r="AI161" s="300">
        <v>45689</v>
      </c>
      <c r="AJ161" s="301">
        <v>45666</v>
      </c>
    </row>
    <row r="162" spans="1:36" ht="48.75" thickBot="1" x14ac:dyDescent="0.3">
      <c r="A162" s="268"/>
      <c r="B162" s="294"/>
      <c r="C162" s="294"/>
      <c r="D162" s="294"/>
      <c r="E162" s="294"/>
      <c r="F162" s="294"/>
      <c r="G162" s="294"/>
      <c r="H162" s="294"/>
      <c r="I162" s="294"/>
      <c r="J162" s="275" t="s">
        <v>563</v>
      </c>
      <c r="K162" s="275" t="s">
        <v>564</v>
      </c>
      <c r="L162" s="275" t="s">
        <v>565</v>
      </c>
      <c r="M162" s="271">
        <v>1</v>
      </c>
      <c r="N162" s="294"/>
      <c r="O162" s="294"/>
      <c r="P162" s="294"/>
      <c r="Q162" s="294"/>
      <c r="R162" s="294"/>
      <c r="S162" s="294"/>
      <c r="T162" s="295"/>
      <c r="U162" s="302"/>
      <c r="V162" s="302"/>
      <c r="W162" s="294"/>
      <c r="X162" s="294"/>
      <c r="Y162" s="294"/>
      <c r="Z162" s="294"/>
      <c r="AA162" s="294"/>
      <c r="AB162" s="294"/>
      <c r="AC162" s="294"/>
      <c r="AD162" s="294"/>
      <c r="AE162" s="302"/>
      <c r="AF162" s="294"/>
      <c r="AG162" s="294"/>
      <c r="AH162" s="300"/>
      <c r="AI162" s="300"/>
      <c r="AJ162" s="301"/>
    </row>
    <row r="163" spans="1:36" ht="102.6" customHeight="1" thickBot="1" x14ac:dyDescent="0.3">
      <c r="B163" s="294" t="s">
        <v>853</v>
      </c>
      <c r="C163" s="294" t="s">
        <v>854</v>
      </c>
      <c r="D163" s="294" t="s">
        <v>737</v>
      </c>
      <c r="E163" s="294" t="s">
        <v>573</v>
      </c>
      <c r="F163" s="294" t="s">
        <v>855</v>
      </c>
      <c r="G163" s="294" t="s">
        <v>558</v>
      </c>
      <c r="H163" s="294" t="s">
        <v>89</v>
      </c>
      <c r="I163" s="294" t="s">
        <v>89</v>
      </c>
      <c r="J163" s="287" t="s">
        <v>856</v>
      </c>
      <c r="K163" s="288" t="s">
        <v>596</v>
      </c>
      <c r="L163" s="288" t="s">
        <v>578</v>
      </c>
      <c r="M163" s="289">
        <v>7.6</v>
      </c>
      <c r="N163" s="294" t="s">
        <v>93</v>
      </c>
      <c r="O163" s="294" t="s">
        <v>128</v>
      </c>
      <c r="P163" s="297" t="s">
        <v>562</v>
      </c>
      <c r="Q163" s="297" t="s">
        <v>96</v>
      </c>
      <c r="R163" s="297" t="s">
        <v>336</v>
      </c>
      <c r="S163" s="297" t="s">
        <v>237</v>
      </c>
      <c r="T163" s="295">
        <v>4056323.19</v>
      </c>
      <c r="U163" s="295">
        <v>4056323.19</v>
      </c>
      <c r="V163" s="295">
        <v>4056323.19</v>
      </c>
      <c r="W163" s="294"/>
      <c r="X163" s="294"/>
      <c r="Y163" s="294"/>
      <c r="Z163" s="294"/>
      <c r="AA163" s="294"/>
      <c r="AB163" s="295">
        <v>715821.75</v>
      </c>
      <c r="AC163" s="294" t="s">
        <v>100</v>
      </c>
      <c r="AD163" s="294"/>
      <c r="AE163" s="295">
        <v>4056323.19</v>
      </c>
      <c r="AF163" s="294"/>
      <c r="AG163" s="294"/>
      <c r="AH163" s="296">
        <v>46254</v>
      </c>
      <c r="AI163" s="296">
        <v>46265</v>
      </c>
      <c r="AJ163" s="294"/>
    </row>
    <row r="164" spans="1:36" ht="69.599999999999994" customHeight="1" thickBot="1" x14ac:dyDescent="0.3">
      <c r="B164" s="294"/>
      <c r="C164" s="294"/>
      <c r="D164" s="294"/>
      <c r="E164" s="294"/>
      <c r="F164" s="294"/>
      <c r="G164" s="294"/>
      <c r="H164" s="294"/>
      <c r="I164" s="294"/>
      <c r="J164" s="290" t="s">
        <v>857</v>
      </c>
      <c r="K164" s="288" t="s">
        <v>858</v>
      </c>
      <c r="L164" s="288" t="s">
        <v>565</v>
      </c>
      <c r="M164" s="291">
        <v>1</v>
      </c>
      <c r="N164" s="294"/>
      <c r="O164" s="294"/>
      <c r="P164" s="298"/>
      <c r="Q164" s="298"/>
      <c r="R164" s="298"/>
      <c r="S164" s="298"/>
      <c r="T164" s="294"/>
      <c r="U164" s="294"/>
      <c r="V164" s="294"/>
      <c r="W164" s="294"/>
      <c r="X164" s="294"/>
      <c r="Y164" s="294"/>
      <c r="Z164" s="294"/>
      <c r="AA164" s="294"/>
      <c r="AB164" s="294"/>
      <c r="AC164" s="294"/>
      <c r="AD164" s="294"/>
      <c r="AE164" s="294"/>
      <c r="AF164" s="294"/>
      <c r="AG164" s="294"/>
      <c r="AH164" s="294"/>
      <c r="AI164" s="294"/>
      <c r="AJ164" s="294"/>
    </row>
    <row r="165" spans="1:36" ht="90.6" customHeight="1" thickBot="1" x14ac:dyDescent="0.3">
      <c r="B165" s="294"/>
      <c r="C165" s="294"/>
      <c r="D165" s="294"/>
      <c r="E165" s="294"/>
      <c r="F165" s="294"/>
      <c r="G165" s="294"/>
      <c r="H165" s="294"/>
      <c r="I165" s="294"/>
      <c r="J165" s="292" t="s">
        <v>859</v>
      </c>
      <c r="K165" s="288" t="s">
        <v>580</v>
      </c>
      <c r="L165" s="288" t="s">
        <v>581</v>
      </c>
      <c r="M165" s="293">
        <v>75810</v>
      </c>
      <c r="N165" s="294"/>
      <c r="O165" s="294"/>
      <c r="P165" s="298"/>
      <c r="Q165" s="298"/>
      <c r="R165" s="298"/>
      <c r="S165" s="298"/>
      <c r="T165" s="294"/>
      <c r="U165" s="294"/>
      <c r="V165" s="294"/>
      <c r="W165" s="294"/>
      <c r="X165" s="294"/>
      <c r="Y165" s="294"/>
      <c r="Z165" s="294"/>
      <c r="AA165" s="294"/>
      <c r="AB165" s="294"/>
      <c r="AC165" s="294"/>
      <c r="AD165" s="294"/>
      <c r="AE165" s="294"/>
      <c r="AF165" s="294"/>
      <c r="AG165" s="294"/>
      <c r="AH165" s="294"/>
      <c r="AI165" s="294"/>
      <c r="AJ165" s="294"/>
    </row>
    <row r="166" spans="1:36" ht="57" thickBot="1" x14ac:dyDescent="0.3">
      <c r="B166" s="294"/>
      <c r="C166" s="294"/>
      <c r="D166" s="294"/>
      <c r="E166" s="294"/>
      <c r="F166" s="294"/>
      <c r="G166" s="294"/>
      <c r="H166" s="294"/>
      <c r="I166" s="294"/>
      <c r="J166" s="292" t="s">
        <v>860</v>
      </c>
      <c r="K166" s="288" t="s">
        <v>604</v>
      </c>
      <c r="L166" s="288" t="s">
        <v>617</v>
      </c>
      <c r="M166" s="293">
        <v>46827</v>
      </c>
      <c r="N166" s="294"/>
      <c r="O166" s="294"/>
      <c r="P166" s="299"/>
      <c r="Q166" s="299"/>
      <c r="R166" s="299"/>
      <c r="S166" s="299"/>
      <c r="T166" s="294"/>
      <c r="U166" s="294"/>
      <c r="V166" s="294"/>
      <c r="W166" s="294"/>
      <c r="X166" s="294"/>
      <c r="Y166" s="294"/>
      <c r="Z166" s="294"/>
      <c r="AA166" s="294"/>
      <c r="AB166" s="294"/>
      <c r="AC166" s="294"/>
      <c r="AD166" s="294"/>
      <c r="AE166" s="294"/>
      <c r="AF166" s="294"/>
      <c r="AG166" s="294"/>
      <c r="AH166" s="294"/>
      <c r="AI166" s="294"/>
      <c r="AJ166" s="294"/>
    </row>
  </sheetData>
  <mergeCells count="1383">
    <mergeCell ref="B1:AI1"/>
    <mergeCell ref="B3:B4"/>
    <mergeCell ref="C3:C4"/>
    <mergeCell ref="D3:D4"/>
    <mergeCell ref="E3:E4"/>
    <mergeCell ref="F3:F4"/>
    <mergeCell ref="G3:G4"/>
    <mergeCell ref="H3:H4"/>
    <mergeCell ref="I3:I4"/>
    <mergeCell ref="J3:M3"/>
    <mergeCell ref="W6:W7"/>
    <mergeCell ref="H6:H7"/>
    <mergeCell ref="I6:I7"/>
    <mergeCell ref="N6:N7"/>
    <mergeCell ref="O6:O7"/>
    <mergeCell ref="P6:P7"/>
    <mergeCell ref="Q6:Q7"/>
    <mergeCell ref="AG3:AG4"/>
    <mergeCell ref="AH3:AH4"/>
    <mergeCell ref="AI3:AI4"/>
    <mergeCell ref="AJ3:AJ4"/>
    <mergeCell ref="B6:B7"/>
    <mergeCell ref="C6:C7"/>
    <mergeCell ref="D6:D7"/>
    <mergeCell ref="E6:E7"/>
    <mergeCell ref="F6:F7"/>
    <mergeCell ref="G6:G7"/>
    <mergeCell ref="T3:T4"/>
    <mergeCell ref="U3:U4"/>
    <mergeCell ref="V3:AA3"/>
    <mergeCell ref="AB3:AB4"/>
    <mergeCell ref="AC3:AC4"/>
    <mergeCell ref="AD3:AF3"/>
    <mergeCell ref="N3:N4"/>
    <mergeCell ref="O3:O4"/>
    <mergeCell ref="P3:P4"/>
    <mergeCell ref="Q3:Q4"/>
    <mergeCell ref="R3:R4"/>
    <mergeCell ref="S3:S4"/>
    <mergeCell ref="P8:P9"/>
    <mergeCell ref="Q8:Q9"/>
    <mergeCell ref="R8:R9"/>
    <mergeCell ref="S8:S9"/>
    <mergeCell ref="T8:T9"/>
    <mergeCell ref="AJ6:AJ7"/>
    <mergeCell ref="B8:B9"/>
    <mergeCell ref="C8:C9"/>
    <mergeCell ref="D8:D9"/>
    <mergeCell ref="E8:E9"/>
    <mergeCell ref="F8:F9"/>
    <mergeCell ref="G8:G9"/>
    <mergeCell ref="H8:H9"/>
    <mergeCell ref="I8:I9"/>
    <mergeCell ref="N8:N9"/>
    <mergeCell ref="AD6:AD7"/>
    <mergeCell ref="AE6:AE7"/>
    <mergeCell ref="AF6:AF7"/>
    <mergeCell ref="AG6:AG7"/>
    <mergeCell ref="AH6:AH7"/>
    <mergeCell ref="AI6:AI7"/>
    <mergeCell ref="X6:X7"/>
    <mergeCell ref="Y6:Y7"/>
    <mergeCell ref="Z6:Z7"/>
    <mergeCell ref="AA6:AA7"/>
    <mergeCell ref="AB6:AB7"/>
    <mergeCell ref="AC6:AC7"/>
    <mergeCell ref="R6:R7"/>
    <mergeCell ref="S6:S7"/>
    <mergeCell ref="T6:T7"/>
    <mergeCell ref="U6:U7"/>
    <mergeCell ref="V6:V7"/>
    <mergeCell ref="U10:U11"/>
    <mergeCell ref="V10:V11"/>
    <mergeCell ref="W10:W11"/>
    <mergeCell ref="H10:H11"/>
    <mergeCell ref="I10:I11"/>
    <mergeCell ref="N10:N11"/>
    <mergeCell ref="O10:O11"/>
    <mergeCell ref="P10:P11"/>
    <mergeCell ref="Q10:Q11"/>
    <mergeCell ref="AG8:AG9"/>
    <mergeCell ref="AH8:AH9"/>
    <mergeCell ref="AI8:AI9"/>
    <mergeCell ref="AJ8:AJ9"/>
    <mergeCell ref="B10:B11"/>
    <mergeCell ref="C10:C11"/>
    <mergeCell ref="D10:D11"/>
    <mergeCell ref="E10:E11"/>
    <mergeCell ref="F10:F11"/>
    <mergeCell ref="G10:G11"/>
    <mergeCell ref="AA8:AA9"/>
    <mergeCell ref="AB8:AB9"/>
    <mergeCell ref="AC8:AC9"/>
    <mergeCell ref="AD8:AD9"/>
    <mergeCell ref="AE8:AE9"/>
    <mergeCell ref="AF8:AF9"/>
    <mergeCell ref="U8:U9"/>
    <mergeCell ref="V8:V9"/>
    <mergeCell ref="W8:W9"/>
    <mergeCell ref="X8:X9"/>
    <mergeCell ref="Y8:Y9"/>
    <mergeCell ref="Z8:Z9"/>
    <mergeCell ref="O8:O9"/>
    <mergeCell ref="Z12:Z17"/>
    <mergeCell ref="O12:O17"/>
    <mergeCell ref="P12:P17"/>
    <mergeCell ref="Q12:Q17"/>
    <mergeCell ref="R12:R17"/>
    <mergeCell ref="S12:S17"/>
    <mergeCell ref="T12:T17"/>
    <mergeCell ref="AJ10:AJ11"/>
    <mergeCell ref="B12:B17"/>
    <mergeCell ref="C12:C17"/>
    <mergeCell ref="D12:D17"/>
    <mergeCell ref="E12:E17"/>
    <mergeCell ref="F12:F14"/>
    <mergeCell ref="G12:G17"/>
    <mergeCell ref="H12:H17"/>
    <mergeCell ref="I12:I17"/>
    <mergeCell ref="N12:N14"/>
    <mergeCell ref="AD10:AD11"/>
    <mergeCell ref="AE10:AE11"/>
    <mergeCell ref="AF10:AF11"/>
    <mergeCell ref="AG10:AG11"/>
    <mergeCell ref="AH10:AH11"/>
    <mergeCell ref="AI10:AI11"/>
    <mergeCell ref="X10:X11"/>
    <mergeCell ref="Y10:Y11"/>
    <mergeCell ref="Z10:Z11"/>
    <mergeCell ref="AA10:AA11"/>
    <mergeCell ref="AB10:AB11"/>
    <mergeCell ref="AC10:AC11"/>
    <mergeCell ref="R10:R11"/>
    <mergeCell ref="S10:S11"/>
    <mergeCell ref="T10:T11"/>
    <mergeCell ref="I18:I23"/>
    <mergeCell ref="N18:N20"/>
    <mergeCell ref="O18:O23"/>
    <mergeCell ref="P18:P23"/>
    <mergeCell ref="Q18:Q23"/>
    <mergeCell ref="B18:B23"/>
    <mergeCell ref="C18:C23"/>
    <mergeCell ref="D18:D23"/>
    <mergeCell ref="E18:E23"/>
    <mergeCell ref="F18:F20"/>
    <mergeCell ref="G18:G23"/>
    <mergeCell ref="AG12:AG17"/>
    <mergeCell ref="AH12:AH17"/>
    <mergeCell ref="AI12:AI17"/>
    <mergeCell ref="AJ12:AJ17"/>
    <mergeCell ref="F15:F17"/>
    <mergeCell ref="N15:N17"/>
    <mergeCell ref="U15:U17"/>
    <mergeCell ref="V15:V17"/>
    <mergeCell ref="AB15:AB17"/>
    <mergeCell ref="AE15:AE17"/>
    <mergeCell ref="AA12:AA17"/>
    <mergeCell ref="AB12:AB14"/>
    <mergeCell ref="AC12:AC17"/>
    <mergeCell ref="AD12:AD17"/>
    <mergeCell ref="AE12:AE14"/>
    <mergeCell ref="AF12:AF17"/>
    <mergeCell ref="U12:U14"/>
    <mergeCell ref="V12:V14"/>
    <mergeCell ref="W12:W17"/>
    <mergeCell ref="X12:X17"/>
    <mergeCell ref="Y12:Y17"/>
    <mergeCell ref="B24:B31"/>
    <mergeCell ref="C24:C31"/>
    <mergeCell ref="D24:D31"/>
    <mergeCell ref="E24:E31"/>
    <mergeCell ref="F24:F28"/>
    <mergeCell ref="G24:G31"/>
    <mergeCell ref="AJ18:AJ23"/>
    <mergeCell ref="F21:F23"/>
    <mergeCell ref="N21:N23"/>
    <mergeCell ref="U21:U23"/>
    <mergeCell ref="V21:V23"/>
    <mergeCell ref="AB21:AB23"/>
    <mergeCell ref="AE21:AE23"/>
    <mergeCell ref="AD18:AD23"/>
    <mergeCell ref="AE18:AE20"/>
    <mergeCell ref="AF18:AF23"/>
    <mergeCell ref="AG18:AG23"/>
    <mergeCell ref="AH18:AH23"/>
    <mergeCell ref="AI18:AI23"/>
    <mergeCell ref="X18:X23"/>
    <mergeCell ref="Y18:Y23"/>
    <mergeCell ref="Z18:Z23"/>
    <mergeCell ref="AA18:AA23"/>
    <mergeCell ref="AB18:AB20"/>
    <mergeCell ref="AC18:AC23"/>
    <mergeCell ref="R18:R23"/>
    <mergeCell ref="S18:S23"/>
    <mergeCell ref="T18:T23"/>
    <mergeCell ref="U18:U20"/>
    <mergeCell ref="V18:V20"/>
    <mergeCell ref="W18:W23"/>
    <mergeCell ref="H18:H23"/>
    <mergeCell ref="AJ24:AJ31"/>
    <mergeCell ref="F29:F31"/>
    <mergeCell ref="U29:U31"/>
    <mergeCell ref="V29:V31"/>
    <mergeCell ref="AA29:AA31"/>
    <mergeCell ref="AB29:AB31"/>
    <mergeCell ref="AE29:AE31"/>
    <mergeCell ref="AD24:AD31"/>
    <mergeCell ref="AE24:AE28"/>
    <mergeCell ref="AF24:AF31"/>
    <mergeCell ref="AG24:AG31"/>
    <mergeCell ref="AH24:AH31"/>
    <mergeCell ref="AI24:AI31"/>
    <mergeCell ref="X24:X31"/>
    <mergeCell ref="Y24:Y31"/>
    <mergeCell ref="Z24:Z31"/>
    <mergeCell ref="AA24:AA28"/>
    <mergeCell ref="AB24:AB28"/>
    <mergeCell ref="AC24:AC31"/>
    <mergeCell ref="R24:R31"/>
    <mergeCell ref="S24:S31"/>
    <mergeCell ref="T24:T31"/>
    <mergeCell ref="U24:U28"/>
    <mergeCell ref="V24:V28"/>
    <mergeCell ref="W24:W31"/>
    <mergeCell ref="H24:H31"/>
    <mergeCell ref="I24:I31"/>
    <mergeCell ref="N24:N31"/>
    <mergeCell ref="O24:O31"/>
    <mergeCell ref="P24:P31"/>
    <mergeCell ref="Q24:Q31"/>
    <mergeCell ref="S32:S37"/>
    <mergeCell ref="T32:T37"/>
    <mergeCell ref="U32:U34"/>
    <mergeCell ref="V32:V34"/>
    <mergeCell ref="W32:W37"/>
    <mergeCell ref="H32:H37"/>
    <mergeCell ref="I32:I37"/>
    <mergeCell ref="N32:N34"/>
    <mergeCell ref="O32:O37"/>
    <mergeCell ref="P32:P37"/>
    <mergeCell ref="Q32:Q37"/>
    <mergeCell ref="B32:B37"/>
    <mergeCell ref="C32:C37"/>
    <mergeCell ref="D32:D37"/>
    <mergeCell ref="E32:E37"/>
    <mergeCell ref="F32:F34"/>
    <mergeCell ref="G32:G37"/>
    <mergeCell ref="H38:H42"/>
    <mergeCell ref="I38:I42"/>
    <mergeCell ref="N38:N42"/>
    <mergeCell ref="O38:O42"/>
    <mergeCell ref="P38:P42"/>
    <mergeCell ref="Q38:Q42"/>
    <mergeCell ref="B38:B42"/>
    <mergeCell ref="C38:C42"/>
    <mergeCell ref="D38:D42"/>
    <mergeCell ref="E38:E42"/>
    <mergeCell ref="F38:F42"/>
    <mergeCell ref="G38:G42"/>
    <mergeCell ref="AJ32:AJ37"/>
    <mergeCell ref="F35:F37"/>
    <mergeCell ref="N35:N37"/>
    <mergeCell ref="U35:U37"/>
    <mergeCell ref="V35:V37"/>
    <mergeCell ref="AB35:AB37"/>
    <mergeCell ref="AE35:AE37"/>
    <mergeCell ref="AD32:AD37"/>
    <mergeCell ref="AE32:AE34"/>
    <mergeCell ref="AF32:AF37"/>
    <mergeCell ref="AG32:AG37"/>
    <mergeCell ref="AH32:AH37"/>
    <mergeCell ref="AI32:AI37"/>
    <mergeCell ref="X32:X37"/>
    <mergeCell ref="Y32:Y37"/>
    <mergeCell ref="Z32:Z37"/>
    <mergeCell ref="AA32:AA37"/>
    <mergeCell ref="AB32:AB34"/>
    <mergeCell ref="AC32:AC37"/>
    <mergeCell ref="R32:R37"/>
    <mergeCell ref="Q43:Q45"/>
    <mergeCell ref="R43:R45"/>
    <mergeCell ref="S43:S45"/>
    <mergeCell ref="T43:T45"/>
    <mergeCell ref="AJ38:AJ42"/>
    <mergeCell ref="B43:B45"/>
    <mergeCell ref="C43:C45"/>
    <mergeCell ref="D43:D45"/>
    <mergeCell ref="E43:E45"/>
    <mergeCell ref="F43:F45"/>
    <mergeCell ref="G43:G45"/>
    <mergeCell ref="H43:H45"/>
    <mergeCell ref="I43:I45"/>
    <mergeCell ref="N43:N45"/>
    <mergeCell ref="AD38:AD42"/>
    <mergeCell ref="AE38:AE42"/>
    <mergeCell ref="AF38:AF42"/>
    <mergeCell ref="AG38:AG42"/>
    <mergeCell ref="AH38:AH42"/>
    <mergeCell ref="AI38:AI42"/>
    <mergeCell ref="X38:X42"/>
    <mergeCell ref="Y38:Y42"/>
    <mergeCell ref="Z38:Z42"/>
    <mergeCell ref="AA38:AA42"/>
    <mergeCell ref="AB38:AB42"/>
    <mergeCell ref="AC38:AC42"/>
    <mergeCell ref="R38:R42"/>
    <mergeCell ref="S38:S42"/>
    <mergeCell ref="T38:T42"/>
    <mergeCell ref="U38:U42"/>
    <mergeCell ref="V38:V42"/>
    <mergeCell ref="W38:W42"/>
    <mergeCell ref="N46:N48"/>
    <mergeCell ref="O46:O48"/>
    <mergeCell ref="P46:P48"/>
    <mergeCell ref="Q46:Q48"/>
    <mergeCell ref="B46:B48"/>
    <mergeCell ref="C46:C48"/>
    <mergeCell ref="D46:D48"/>
    <mergeCell ref="E46:E48"/>
    <mergeCell ref="F46:F48"/>
    <mergeCell ref="G46:G48"/>
    <mergeCell ref="AG43:AG45"/>
    <mergeCell ref="AH43:AH45"/>
    <mergeCell ref="AI43:AI45"/>
    <mergeCell ref="AJ43:AJ45"/>
    <mergeCell ref="J44:J45"/>
    <mergeCell ref="K44:K45"/>
    <mergeCell ref="L44:L45"/>
    <mergeCell ref="M44:M45"/>
    <mergeCell ref="AA43:AA45"/>
    <mergeCell ref="AB43:AB45"/>
    <mergeCell ref="AC43:AC45"/>
    <mergeCell ref="AD43:AD45"/>
    <mergeCell ref="AE43:AE45"/>
    <mergeCell ref="AF43:AF45"/>
    <mergeCell ref="U43:U45"/>
    <mergeCell ref="V43:V45"/>
    <mergeCell ref="W43:W45"/>
    <mergeCell ref="X43:X45"/>
    <mergeCell ref="Y43:Y45"/>
    <mergeCell ref="Z43:Z45"/>
    <mergeCell ref="O43:O45"/>
    <mergeCell ref="P43:P45"/>
    <mergeCell ref="O49:O50"/>
    <mergeCell ref="P49:P50"/>
    <mergeCell ref="AJ46:AJ48"/>
    <mergeCell ref="J47:J48"/>
    <mergeCell ref="K47:K48"/>
    <mergeCell ref="L47:L48"/>
    <mergeCell ref="M47:M48"/>
    <mergeCell ref="B49:B50"/>
    <mergeCell ref="C49:C50"/>
    <mergeCell ref="D49:D50"/>
    <mergeCell ref="E49:E50"/>
    <mergeCell ref="F49:F50"/>
    <mergeCell ref="AD46:AD48"/>
    <mergeCell ref="AE46:AE48"/>
    <mergeCell ref="AF46:AF48"/>
    <mergeCell ref="AG46:AG48"/>
    <mergeCell ref="AH46:AH48"/>
    <mergeCell ref="AI46:AI48"/>
    <mergeCell ref="X46:X48"/>
    <mergeCell ref="Y46:Y48"/>
    <mergeCell ref="Z46:Z48"/>
    <mergeCell ref="AA46:AA48"/>
    <mergeCell ref="AB46:AB48"/>
    <mergeCell ref="AC46:AC48"/>
    <mergeCell ref="R46:R48"/>
    <mergeCell ref="S46:S48"/>
    <mergeCell ref="T46:T48"/>
    <mergeCell ref="U46:U48"/>
    <mergeCell ref="V46:V48"/>
    <mergeCell ref="W46:W48"/>
    <mergeCell ref="H46:H48"/>
    <mergeCell ref="I46:I48"/>
    <mergeCell ref="AI49:AI50"/>
    <mergeCell ref="AJ49:AJ50"/>
    <mergeCell ref="B51:B53"/>
    <mergeCell ref="C51:C53"/>
    <mergeCell ref="D51:D53"/>
    <mergeCell ref="E51:E53"/>
    <mergeCell ref="F51:F53"/>
    <mergeCell ref="G51:G53"/>
    <mergeCell ref="H51:H53"/>
    <mergeCell ref="I51:I53"/>
    <mergeCell ref="AC49:AC50"/>
    <mergeCell ref="AD49:AD50"/>
    <mergeCell ref="AE49:AE50"/>
    <mergeCell ref="AF49:AF50"/>
    <mergeCell ref="AG49:AG50"/>
    <mergeCell ref="AH49:AH50"/>
    <mergeCell ref="W49:W50"/>
    <mergeCell ref="X49:X50"/>
    <mergeCell ref="Y49:Y50"/>
    <mergeCell ref="Z49:Z50"/>
    <mergeCell ref="AA49:AA50"/>
    <mergeCell ref="AB49:AB50"/>
    <mergeCell ref="Q49:Q50"/>
    <mergeCell ref="R49:R50"/>
    <mergeCell ref="S49:S50"/>
    <mergeCell ref="T49:T50"/>
    <mergeCell ref="U49:U50"/>
    <mergeCell ref="V49:V50"/>
    <mergeCell ref="G49:G50"/>
    <mergeCell ref="H49:H50"/>
    <mergeCell ref="I49:I50"/>
    <mergeCell ref="N49:N50"/>
    <mergeCell ref="AJ51:AJ53"/>
    <mergeCell ref="J52:J53"/>
    <mergeCell ref="K52:K53"/>
    <mergeCell ref="L52:L53"/>
    <mergeCell ref="M52:M53"/>
    <mergeCell ref="Z51:Z53"/>
    <mergeCell ref="AA51:AA53"/>
    <mergeCell ref="AB51:AB53"/>
    <mergeCell ref="AC51:AC53"/>
    <mergeCell ref="AD51:AD53"/>
    <mergeCell ref="AE51:AE53"/>
    <mergeCell ref="T51:T53"/>
    <mergeCell ref="U51:U53"/>
    <mergeCell ref="V51:V53"/>
    <mergeCell ref="W51:W53"/>
    <mergeCell ref="X51:X53"/>
    <mergeCell ref="Y51:Y53"/>
    <mergeCell ref="N51:N53"/>
    <mergeCell ref="O51:O53"/>
    <mergeCell ref="P51:P53"/>
    <mergeCell ref="Q51:Q53"/>
    <mergeCell ref="R51:R53"/>
    <mergeCell ref="S51:S53"/>
    <mergeCell ref="W54:W56"/>
    <mergeCell ref="H54:H56"/>
    <mergeCell ref="I54:I56"/>
    <mergeCell ref="N54:N56"/>
    <mergeCell ref="O54:O56"/>
    <mergeCell ref="P54:P56"/>
    <mergeCell ref="Q54:Q56"/>
    <mergeCell ref="B54:B56"/>
    <mergeCell ref="C54:C56"/>
    <mergeCell ref="D54:D56"/>
    <mergeCell ref="E54:E56"/>
    <mergeCell ref="F54:F56"/>
    <mergeCell ref="G54:G56"/>
    <mergeCell ref="AF51:AF53"/>
    <mergeCell ref="AG51:AG53"/>
    <mergeCell ref="AH51:AH53"/>
    <mergeCell ref="AI51:AI53"/>
    <mergeCell ref="H57:H58"/>
    <mergeCell ref="I57:I58"/>
    <mergeCell ref="N57:N58"/>
    <mergeCell ref="O57:O58"/>
    <mergeCell ref="P57:P58"/>
    <mergeCell ref="AJ54:AJ56"/>
    <mergeCell ref="J55:J56"/>
    <mergeCell ref="K55:K56"/>
    <mergeCell ref="L55:L56"/>
    <mergeCell ref="M55:M56"/>
    <mergeCell ref="B57:B58"/>
    <mergeCell ref="C57:C58"/>
    <mergeCell ref="D57:D58"/>
    <mergeCell ref="E57:E58"/>
    <mergeCell ref="F57:F58"/>
    <mergeCell ref="AD54:AD56"/>
    <mergeCell ref="AE54:AE56"/>
    <mergeCell ref="AF54:AF56"/>
    <mergeCell ref="AG54:AG56"/>
    <mergeCell ref="AH54:AH56"/>
    <mergeCell ref="AI54:AI56"/>
    <mergeCell ref="X54:X56"/>
    <mergeCell ref="Y54:Y56"/>
    <mergeCell ref="Z54:Z56"/>
    <mergeCell ref="AA54:AA56"/>
    <mergeCell ref="AB54:AB56"/>
    <mergeCell ref="AC54:AC56"/>
    <mergeCell ref="R54:R56"/>
    <mergeCell ref="S54:S56"/>
    <mergeCell ref="T54:T56"/>
    <mergeCell ref="U54:U56"/>
    <mergeCell ref="V54:V56"/>
    <mergeCell ref="K61:K62"/>
    <mergeCell ref="L61:L62"/>
    <mergeCell ref="M61:M62"/>
    <mergeCell ref="AI57:AI58"/>
    <mergeCell ref="AJ57:AJ58"/>
    <mergeCell ref="A59:A68"/>
    <mergeCell ref="B59:B68"/>
    <mergeCell ref="C59:C68"/>
    <mergeCell ref="D59:D68"/>
    <mergeCell ref="E59:E68"/>
    <mergeCell ref="F59:F62"/>
    <mergeCell ref="G59:G68"/>
    <mergeCell ref="H59:H68"/>
    <mergeCell ref="AC57:AC58"/>
    <mergeCell ref="AD57:AD58"/>
    <mergeCell ref="AE57:AE58"/>
    <mergeCell ref="AF57:AF58"/>
    <mergeCell ref="AG57:AG58"/>
    <mergeCell ref="AH57:AH58"/>
    <mergeCell ref="W57:W58"/>
    <mergeCell ref="X57:X58"/>
    <mergeCell ref="Y57:Y58"/>
    <mergeCell ref="Z57:Z58"/>
    <mergeCell ref="AA57:AA58"/>
    <mergeCell ref="AB57:AB58"/>
    <mergeCell ref="Q57:Q58"/>
    <mergeCell ref="R57:R58"/>
    <mergeCell ref="S57:S58"/>
    <mergeCell ref="T57:T58"/>
    <mergeCell ref="U57:U58"/>
    <mergeCell ref="V57:V58"/>
    <mergeCell ref="G57:G58"/>
    <mergeCell ref="AB63:AB65"/>
    <mergeCell ref="AE63:AE65"/>
    <mergeCell ref="F66:F68"/>
    <mergeCell ref="U66:U68"/>
    <mergeCell ref="V66:V68"/>
    <mergeCell ref="AB66:AB68"/>
    <mergeCell ref="AE66:AE68"/>
    <mergeCell ref="AE59:AE62"/>
    <mergeCell ref="AF59:AF68"/>
    <mergeCell ref="AG59:AG68"/>
    <mergeCell ref="AH59:AH68"/>
    <mergeCell ref="AI59:AI68"/>
    <mergeCell ref="AJ59:AJ68"/>
    <mergeCell ref="Y59:Y68"/>
    <mergeCell ref="Z59:Z68"/>
    <mergeCell ref="AA59:AA68"/>
    <mergeCell ref="AB59:AB62"/>
    <mergeCell ref="AC59:AC68"/>
    <mergeCell ref="AD59:AD68"/>
    <mergeCell ref="S59:S68"/>
    <mergeCell ref="T59:T68"/>
    <mergeCell ref="U59:U62"/>
    <mergeCell ref="V59:V62"/>
    <mergeCell ref="W59:W68"/>
    <mergeCell ref="X59:X68"/>
    <mergeCell ref="I59:I68"/>
    <mergeCell ref="N59:N68"/>
    <mergeCell ref="O59:O68"/>
    <mergeCell ref="P59:P68"/>
    <mergeCell ref="Q59:Q68"/>
    <mergeCell ref="R59:R68"/>
    <mergeCell ref="J61:J62"/>
    <mergeCell ref="V69:V71"/>
    <mergeCell ref="W69:W74"/>
    <mergeCell ref="H69:H74"/>
    <mergeCell ref="I69:I74"/>
    <mergeCell ref="N69:N74"/>
    <mergeCell ref="O69:O74"/>
    <mergeCell ref="P69:P74"/>
    <mergeCell ref="Q69:Q74"/>
    <mergeCell ref="B69:B74"/>
    <mergeCell ref="C69:C74"/>
    <mergeCell ref="D69:D74"/>
    <mergeCell ref="E69:E74"/>
    <mergeCell ref="F69:F71"/>
    <mergeCell ref="G69:G74"/>
    <mergeCell ref="F63:F65"/>
    <mergeCell ref="U63:U65"/>
    <mergeCell ref="V63:V65"/>
    <mergeCell ref="A75:A92"/>
    <mergeCell ref="B75:B86"/>
    <mergeCell ref="C75:C86"/>
    <mergeCell ref="D75:D86"/>
    <mergeCell ref="E75:E86"/>
    <mergeCell ref="F75:F78"/>
    <mergeCell ref="F79:F83"/>
    <mergeCell ref="F84:F86"/>
    <mergeCell ref="B87:B92"/>
    <mergeCell ref="C87:C92"/>
    <mergeCell ref="AJ69:AJ74"/>
    <mergeCell ref="F72:F74"/>
    <mergeCell ref="U72:U74"/>
    <mergeCell ref="V72:V74"/>
    <mergeCell ref="AB72:AB74"/>
    <mergeCell ref="AE72:AE74"/>
    <mergeCell ref="AD69:AD74"/>
    <mergeCell ref="AE69:AE71"/>
    <mergeCell ref="AF69:AF74"/>
    <mergeCell ref="AG69:AG74"/>
    <mergeCell ref="AH69:AH74"/>
    <mergeCell ref="AI69:AI74"/>
    <mergeCell ref="X69:X74"/>
    <mergeCell ref="Y69:Y74"/>
    <mergeCell ref="Z69:Z74"/>
    <mergeCell ref="AA69:AA74"/>
    <mergeCell ref="AB69:AB71"/>
    <mergeCell ref="AC69:AC74"/>
    <mergeCell ref="R69:R74"/>
    <mergeCell ref="S69:S74"/>
    <mergeCell ref="T69:T74"/>
    <mergeCell ref="U69:U71"/>
    <mergeCell ref="X75:X86"/>
    <mergeCell ref="Y75:Y86"/>
    <mergeCell ref="Z75:Z86"/>
    <mergeCell ref="AA75:AA86"/>
    <mergeCell ref="AB75:AB78"/>
    <mergeCell ref="AB84:AB86"/>
    <mergeCell ref="Q75:Q86"/>
    <mergeCell ref="R75:R86"/>
    <mergeCell ref="S75:S86"/>
    <mergeCell ref="T75:T86"/>
    <mergeCell ref="U75:U78"/>
    <mergeCell ref="V75:V78"/>
    <mergeCell ref="U84:U86"/>
    <mergeCell ref="V84:V86"/>
    <mergeCell ref="G75:G86"/>
    <mergeCell ref="H75:H86"/>
    <mergeCell ref="I75:I86"/>
    <mergeCell ref="N75:N78"/>
    <mergeCell ref="O75:O86"/>
    <mergeCell ref="P75:P86"/>
    <mergeCell ref="N84:N86"/>
    <mergeCell ref="Y87:Y92"/>
    <mergeCell ref="N87:N89"/>
    <mergeCell ref="O87:O92"/>
    <mergeCell ref="P87:P92"/>
    <mergeCell ref="Q87:Q92"/>
    <mergeCell ref="R87:R92"/>
    <mergeCell ref="S87:S92"/>
    <mergeCell ref="D87:D92"/>
    <mergeCell ref="E87:E92"/>
    <mergeCell ref="F87:F89"/>
    <mergeCell ref="G87:G92"/>
    <mergeCell ref="H87:H92"/>
    <mergeCell ref="I87:I92"/>
    <mergeCell ref="AI75:AI86"/>
    <mergeCell ref="AJ75:AJ86"/>
    <mergeCell ref="J77:J78"/>
    <mergeCell ref="K77:K78"/>
    <mergeCell ref="L77:L78"/>
    <mergeCell ref="M77:M78"/>
    <mergeCell ref="N79:N83"/>
    <mergeCell ref="U79:U83"/>
    <mergeCell ref="V79:V83"/>
    <mergeCell ref="AB79:AB83"/>
    <mergeCell ref="AC75:AC86"/>
    <mergeCell ref="AD75:AD86"/>
    <mergeCell ref="AE75:AE78"/>
    <mergeCell ref="AF75:AF86"/>
    <mergeCell ref="AG75:AG86"/>
    <mergeCell ref="AH75:AH86"/>
    <mergeCell ref="AE79:AE83"/>
    <mergeCell ref="AE84:AE86"/>
    <mergeCell ref="W75:W86"/>
    <mergeCell ref="N93:N97"/>
    <mergeCell ref="O93:O97"/>
    <mergeCell ref="P93:P97"/>
    <mergeCell ref="Q93:Q97"/>
    <mergeCell ref="B93:B97"/>
    <mergeCell ref="C93:C97"/>
    <mergeCell ref="D93:D97"/>
    <mergeCell ref="E93:E97"/>
    <mergeCell ref="F93:F97"/>
    <mergeCell ref="G93:G97"/>
    <mergeCell ref="AF87:AF92"/>
    <mergeCell ref="AG87:AG92"/>
    <mergeCell ref="AH87:AH92"/>
    <mergeCell ref="AI87:AI92"/>
    <mergeCell ref="AJ87:AJ92"/>
    <mergeCell ref="F90:F92"/>
    <mergeCell ref="N90:N92"/>
    <mergeCell ref="U90:U92"/>
    <mergeCell ref="V90:V92"/>
    <mergeCell ref="AB90:AB92"/>
    <mergeCell ref="Z87:Z92"/>
    <mergeCell ref="AA87:AA92"/>
    <mergeCell ref="AB87:AB89"/>
    <mergeCell ref="AC87:AC92"/>
    <mergeCell ref="AD87:AD92"/>
    <mergeCell ref="AE87:AE89"/>
    <mergeCell ref="AE90:AE92"/>
    <mergeCell ref="T87:T92"/>
    <mergeCell ref="U87:U89"/>
    <mergeCell ref="V87:V89"/>
    <mergeCell ref="W87:W92"/>
    <mergeCell ref="X87:X92"/>
    <mergeCell ref="S98:S100"/>
    <mergeCell ref="T98:T100"/>
    <mergeCell ref="AJ93:AJ97"/>
    <mergeCell ref="B98:B100"/>
    <mergeCell ref="C98:C100"/>
    <mergeCell ref="D98:D100"/>
    <mergeCell ref="E98:E100"/>
    <mergeCell ref="F98:F100"/>
    <mergeCell ref="G98:G100"/>
    <mergeCell ref="H98:H100"/>
    <mergeCell ref="I98:I100"/>
    <mergeCell ref="N98:N100"/>
    <mergeCell ref="AD93:AD97"/>
    <mergeCell ref="AE93:AE97"/>
    <mergeCell ref="AF93:AF97"/>
    <mergeCell ref="AG93:AG97"/>
    <mergeCell ref="AH93:AH97"/>
    <mergeCell ref="AI93:AI97"/>
    <mergeCell ref="X93:X97"/>
    <mergeCell ref="Y93:Y97"/>
    <mergeCell ref="Z93:Z97"/>
    <mergeCell ref="AA93:AA97"/>
    <mergeCell ref="AB93:AB97"/>
    <mergeCell ref="AC93:AC97"/>
    <mergeCell ref="R93:R97"/>
    <mergeCell ref="S93:S97"/>
    <mergeCell ref="T93:T97"/>
    <mergeCell ref="U93:U97"/>
    <mergeCell ref="V93:V97"/>
    <mergeCell ref="W93:W97"/>
    <mergeCell ref="H93:H97"/>
    <mergeCell ref="I93:I97"/>
    <mergeCell ref="H101:H103"/>
    <mergeCell ref="I101:I103"/>
    <mergeCell ref="N101:N103"/>
    <mergeCell ref="O101:O103"/>
    <mergeCell ref="P101:P103"/>
    <mergeCell ref="Q101:Q103"/>
    <mergeCell ref="AG98:AG100"/>
    <mergeCell ref="AH98:AH100"/>
    <mergeCell ref="AI98:AI100"/>
    <mergeCell ref="AJ98:AJ100"/>
    <mergeCell ref="B101:B103"/>
    <mergeCell ref="C101:C103"/>
    <mergeCell ref="D101:D103"/>
    <mergeCell ref="E101:E103"/>
    <mergeCell ref="F101:F103"/>
    <mergeCell ref="G101:G103"/>
    <mergeCell ref="AA98:AA100"/>
    <mergeCell ref="AB98:AB100"/>
    <mergeCell ref="AC98:AC100"/>
    <mergeCell ref="AD98:AD100"/>
    <mergeCell ref="AE98:AE100"/>
    <mergeCell ref="AF98:AF100"/>
    <mergeCell ref="U98:U100"/>
    <mergeCell ref="V98:V100"/>
    <mergeCell ref="W98:W100"/>
    <mergeCell ref="X98:X100"/>
    <mergeCell ref="Y98:Y100"/>
    <mergeCell ref="Z98:Z100"/>
    <mergeCell ref="O98:O100"/>
    <mergeCell ref="P98:P100"/>
    <mergeCell ref="Q98:Q100"/>
    <mergeCell ref="R98:R100"/>
    <mergeCell ref="Q104:Q106"/>
    <mergeCell ref="R104:R106"/>
    <mergeCell ref="S104:S106"/>
    <mergeCell ref="T104:T106"/>
    <mergeCell ref="AJ101:AJ103"/>
    <mergeCell ref="B104:B106"/>
    <mergeCell ref="C104:C106"/>
    <mergeCell ref="D104:D106"/>
    <mergeCell ref="E104:E106"/>
    <mergeCell ref="F104:F106"/>
    <mergeCell ref="G104:G106"/>
    <mergeCell ref="H104:H106"/>
    <mergeCell ref="I104:I106"/>
    <mergeCell ref="N104:N106"/>
    <mergeCell ref="AD101:AD103"/>
    <mergeCell ref="AE101:AE103"/>
    <mergeCell ref="AF101:AF103"/>
    <mergeCell ref="AG101:AG103"/>
    <mergeCell ref="AH101:AH103"/>
    <mergeCell ref="AI101:AI103"/>
    <mergeCell ref="X101:X103"/>
    <mergeCell ref="Y101:Y103"/>
    <mergeCell ref="Z101:Z103"/>
    <mergeCell ref="AA101:AA103"/>
    <mergeCell ref="AB101:AB103"/>
    <mergeCell ref="AC101:AC103"/>
    <mergeCell ref="R101:R103"/>
    <mergeCell ref="S101:S103"/>
    <mergeCell ref="T101:T103"/>
    <mergeCell ref="U101:U103"/>
    <mergeCell ref="V101:V103"/>
    <mergeCell ref="W101:W103"/>
    <mergeCell ref="N107:N109"/>
    <mergeCell ref="O107:O109"/>
    <mergeCell ref="P107:P109"/>
    <mergeCell ref="Q107:Q109"/>
    <mergeCell ref="B107:B109"/>
    <mergeCell ref="C107:C109"/>
    <mergeCell ref="D107:D109"/>
    <mergeCell ref="E107:E109"/>
    <mergeCell ref="F107:F109"/>
    <mergeCell ref="G107:G109"/>
    <mergeCell ref="AG104:AG106"/>
    <mergeCell ref="AH104:AH106"/>
    <mergeCell ref="AI104:AI106"/>
    <mergeCell ref="AJ104:AJ106"/>
    <mergeCell ref="J105:J106"/>
    <mergeCell ref="K105:K106"/>
    <mergeCell ref="L105:L106"/>
    <mergeCell ref="M105:M106"/>
    <mergeCell ref="AA104:AA106"/>
    <mergeCell ref="AB104:AB106"/>
    <mergeCell ref="AC104:AC106"/>
    <mergeCell ref="AD104:AD106"/>
    <mergeCell ref="AE104:AE106"/>
    <mergeCell ref="AF104:AF106"/>
    <mergeCell ref="U104:U106"/>
    <mergeCell ref="V104:V106"/>
    <mergeCell ref="W104:W106"/>
    <mergeCell ref="X104:X106"/>
    <mergeCell ref="Y104:Y106"/>
    <mergeCell ref="Z104:Z106"/>
    <mergeCell ref="O104:O106"/>
    <mergeCell ref="P104:P106"/>
    <mergeCell ref="O110:O112"/>
    <mergeCell ref="P110:P112"/>
    <mergeCell ref="AJ107:AJ109"/>
    <mergeCell ref="J108:J109"/>
    <mergeCell ref="K108:K109"/>
    <mergeCell ref="L108:L109"/>
    <mergeCell ref="M108:M109"/>
    <mergeCell ref="B110:B112"/>
    <mergeCell ref="C110:C112"/>
    <mergeCell ref="D110:D112"/>
    <mergeCell ref="E110:E112"/>
    <mergeCell ref="F110:F112"/>
    <mergeCell ref="AD107:AD109"/>
    <mergeCell ref="AE107:AE109"/>
    <mergeCell ref="AF107:AF109"/>
    <mergeCell ref="AG107:AG109"/>
    <mergeCell ref="AH107:AH109"/>
    <mergeCell ref="AI107:AI109"/>
    <mergeCell ref="X107:X109"/>
    <mergeCell ref="Y107:Y109"/>
    <mergeCell ref="Z107:Z109"/>
    <mergeCell ref="AA107:AA109"/>
    <mergeCell ref="AB107:AB109"/>
    <mergeCell ref="AC107:AC109"/>
    <mergeCell ref="R107:R109"/>
    <mergeCell ref="S107:S109"/>
    <mergeCell ref="T107:T109"/>
    <mergeCell ref="U107:U109"/>
    <mergeCell ref="V107:V109"/>
    <mergeCell ref="W107:W109"/>
    <mergeCell ref="H107:H109"/>
    <mergeCell ref="I107:I109"/>
    <mergeCell ref="AI110:AI112"/>
    <mergeCell ref="AJ110:AJ112"/>
    <mergeCell ref="B113:B115"/>
    <mergeCell ref="C113:C115"/>
    <mergeCell ref="D113:D115"/>
    <mergeCell ref="E113:E115"/>
    <mergeCell ref="F113:F115"/>
    <mergeCell ref="G113:G115"/>
    <mergeCell ref="H113:H115"/>
    <mergeCell ref="I113:I115"/>
    <mergeCell ref="AC110:AC112"/>
    <mergeCell ref="AD110:AD112"/>
    <mergeCell ref="AE110:AE112"/>
    <mergeCell ref="AF110:AF112"/>
    <mergeCell ref="AG110:AG112"/>
    <mergeCell ref="AH110:AH112"/>
    <mergeCell ref="W110:W112"/>
    <mergeCell ref="X110:X112"/>
    <mergeCell ref="Y110:Y112"/>
    <mergeCell ref="Z110:Z112"/>
    <mergeCell ref="AA110:AA112"/>
    <mergeCell ref="AB110:AB112"/>
    <mergeCell ref="Q110:Q112"/>
    <mergeCell ref="R110:R112"/>
    <mergeCell ref="S110:S112"/>
    <mergeCell ref="T110:T112"/>
    <mergeCell ref="U110:U112"/>
    <mergeCell ref="V110:V112"/>
    <mergeCell ref="G110:G112"/>
    <mergeCell ref="H110:H112"/>
    <mergeCell ref="I110:I112"/>
    <mergeCell ref="N110:N112"/>
    <mergeCell ref="B116:B118"/>
    <mergeCell ref="C116:C118"/>
    <mergeCell ref="D116:D118"/>
    <mergeCell ref="E116:E118"/>
    <mergeCell ref="F116:F118"/>
    <mergeCell ref="Z113:Z115"/>
    <mergeCell ref="AA113:AA115"/>
    <mergeCell ref="AB113:AB115"/>
    <mergeCell ref="AC113:AC115"/>
    <mergeCell ref="AD113:AD115"/>
    <mergeCell ref="AE113:AE115"/>
    <mergeCell ref="T113:T115"/>
    <mergeCell ref="U113:U115"/>
    <mergeCell ref="V113:V115"/>
    <mergeCell ref="W113:W115"/>
    <mergeCell ref="X113:X115"/>
    <mergeCell ref="Y113:Y115"/>
    <mergeCell ref="N113:N115"/>
    <mergeCell ref="O113:O115"/>
    <mergeCell ref="P113:P115"/>
    <mergeCell ref="Q113:Q115"/>
    <mergeCell ref="R113:R115"/>
    <mergeCell ref="S113:S115"/>
    <mergeCell ref="Q116:Q118"/>
    <mergeCell ref="R116:R118"/>
    <mergeCell ref="S116:S118"/>
    <mergeCell ref="T116:T118"/>
    <mergeCell ref="U116:U118"/>
    <mergeCell ref="V116:V118"/>
    <mergeCell ref="G116:G118"/>
    <mergeCell ref="H116:H118"/>
    <mergeCell ref="I116:I118"/>
    <mergeCell ref="N116:N118"/>
    <mergeCell ref="O116:O118"/>
    <mergeCell ref="P116:P118"/>
    <mergeCell ref="AF113:AF115"/>
    <mergeCell ref="AG113:AG115"/>
    <mergeCell ref="AH113:AH115"/>
    <mergeCell ref="AI113:AI115"/>
    <mergeCell ref="AJ113:AJ115"/>
    <mergeCell ref="V119:V121"/>
    <mergeCell ref="W119:W121"/>
    <mergeCell ref="H119:H121"/>
    <mergeCell ref="I119:I121"/>
    <mergeCell ref="N119:N121"/>
    <mergeCell ref="O119:O121"/>
    <mergeCell ref="P119:P121"/>
    <mergeCell ref="Q119:Q121"/>
    <mergeCell ref="B119:B121"/>
    <mergeCell ref="C119:C121"/>
    <mergeCell ref="D119:D121"/>
    <mergeCell ref="E119:E121"/>
    <mergeCell ref="F119:F121"/>
    <mergeCell ref="G119:G121"/>
    <mergeCell ref="AI116:AI118"/>
    <mergeCell ref="AJ116:AJ118"/>
    <mergeCell ref="J117:J118"/>
    <mergeCell ref="K117:K118"/>
    <mergeCell ref="L117:L118"/>
    <mergeCell ref="M117:M118"/>
    <mergeCell ref="AC116:AC118"/>
    <mergeCell ref="AD116:AD118"/>
    <mergeCell ref="AE116:AE118"/>
    <mergeCell ref="AF116:AF118"/>
    <mergeCell ref="AG116:AG118"/>
    <mergeCell ref="AH116:AH118"/>
    <mergeCell ref="W116:W118"/>
    <mergeCell ref="X116:X118"/>
    <mergeCell ref="Y116:Y118"/>
    <mergeCell ref="Z116:Z118"/>
    <mergeCell ref="AA116:AA118"/>
    <mergeCell ref="AB116:AB118"/>
    <mergeCell ref="G122:G124"/>
    <mergeCell ref="H122:H124"/>
    <mergeCell ref="I122:I124"/>
    <mergeCell ref="N122:N124"/>
    <mergeCell ref="O122:O124"/>
    <mergeCell ref="P122:P124"/>
    <mergeCell ref="AJ119:AJ121"/>
    <mergeCell ref="J120:J121"/>
    <mergeCell ref="K120:K121"/>
    <mergeCell ref="L120:L121"/>
    <mergeCell ref="M120:M121"/>
    <mergeCell ref="B122:B124"/>
    <mergeCell ref="C122:C124"/>
    <mergeCell ref="D122:D124"/>
    <mergeCell ref="E122:E124"/>
    <mergeCell ref="F122:F124"/>
    <mergeCell ref="AD119:AD121"/>
    <mergeCell ref="AE119:AE121"/>
    <mergeCell ref="AF119:AF121"/>
    <mergeCell ref="AG119:AG121"/>
    <mergeCell ref="AH119:AH121"/>
    <mergeCell ref="AI119:AI121"/>
    <mergeCell ref="X119:X121"/>
    <mergeCell ref="Y119:Y121"/>
    <mergeCell ref="Z119:Z121"/>
    <mergeCell ref="AA119:AA121"/>
    <mergeCell ref="AB119:AB121"/>
    <mergeCell ref="AC119:AC121"/>
    <mergeCell ref="R119:R121"/>
    <mergeCell ref="S119:S121"/>
    <mergeCell ref="T119:T121"/>
    <mergeCell ref="U119:U121"/>
    <mergeCell ref="P125:P127"/>
    <mergeCell ref="Q125:Q127"/>
    <mergeCell ref="B125:B127"/>
    <mergeCell ref="C125:C127"/>
    <mergeCell ref="D125:D127"/>
    <mergeCell ref="E125:E127"/>
    <mergeCell ref="F125:F127"/>
    <mergeCell ref="G125:G127"/>
    <mergeCell ref="AI122:AI124"/>
    <mergeCell ref="AJ122:AJ124"/>
    <mergeCell ref="J123:J124"/>
    <mergeCell ref="K123:K124"/>
    <mergeCell ref="L123:L124"/>
    <mergeCell ref="M123:M124"/>
    <mergeCell ref="AC122:AC124"/>
    <mergeCell ref="AD122:AD124"/>
    <mergeCell ref="AE122:AE124"/>
    <mergeCell ref="AF122:AF124"/>
    <mergeCell ref="AG122:AG124"/>
    <mergeCell ref="AH122:AH124"/>
    <mergeCell ref="W122:W124"/>
    <mergeCell ref="X122:X124"/>
    <mergeCell ref="Y122:Y124"/>
    <mergeCell ref="Z122:Z124"/>
    <mergeCell ref="AA122:AA124"/>
    <mergeCell ref="AB122:AB124"/>
    <mergeCell ref="Q122:Q124"/>
    <mergeCell ref="R122:R124"/>
    <mergeCell ref="S122:S124"/>
    <mergeCell ref="T122:T124"/>
    <mergeCell ref="U122:U124"/>
    <mergeCell ref="V122:V124"/>
    <mergeCell ref="AJ125:AJ127"/>
    <mergeCell ref="B128:B130"/>
    <mergeCell ref="C128:C130"/>
    <mergeCell ref="D128:D130"/>
    <mergeCell ref="E128:E130"/>
    <mergeCell ref="F128:F130"/>
    <mergeCell ref="G128:G130"/>
    <mergeCell ref="H128:H130"/>
    <mergeCell ref="I128:I130"/>
    <mergeCell ref="N128:N130"/>
    <mergeCell ref="AD125:AD127"/>
    <mergeCell ref="AE125:AE127"/>
    <mergeCell ref="AF125:AF127"/>
    <mergeCell ref="AG125:AG127"/>
    <mergeCell ref="AH125:AH127"/>
    <mergeCell ref="AI125:AI127"/>
    <mergeCell ref="X125:X127"/>
    <mergeCell ref="Y125:Y127"/>
    <mergeCell ref="Z125:Z127"/>
    <mergeCell ref="AA125:AA127"/>
    <mergeCell ref="AB125:AB127"/>
    <mergeCell ref="AC125:AC127"/>
    <mergeCell ref="R125:R127"/>
    <mergeCell ref="S125:S127"/>
    <mergeCell ref="T125:T127"/>
    <mergeCell ref="U125:U127"/>
    <mergeCell ref="V125:V127"/>
    <mergeCell ref="W125:W127"/>
    <mergeCell ref="H125:H127"/>
    <mergeCell ref="I125:I127"/>
    <mergeCell ref="N125:N127"/>
    <mergeCell ref="O125:O127"/>
    <mergeCell ref="P131:P133"/>
    <mergeCell ref="Q131:Q133"/>
    <mergeCell ref="AG128:AG130"/>
    <mergeCell ref="AH128:AH130"/>
    <mergeCell ref="AI128:AI130"/>
    <mergeCell ref="AJ128:AJ130"/>
    <mergeCell ref="B131:B133"/>
    <mergeCell ref="C131:C133"/>
    <mergeCell ref="D131:D133"/>
    <mergeCell ref="E131:E133"/>
    <mergeCell ref="F131:F133"/>
    <mergeCell ref="G131:G133"/>
    <mergeCell ref="AA128:AA130"/>
    <mergeCell ref="AB128:AB130"/>
    <mergeCell ref="AC128:AC130"/>
    <mergeCell ref="AD128:AD130"/>
    <mergeCell ref="AE128:AE130"/>
    <mergeCell ref="AF128:AF130"/>
    <mergeCell ref="U128:U130"/>
    <mergeCell ref="V128:V130"/>
    <mergeCell ref="W128:W130"/>
    <mergeCell ref="X128:X130"/>
    <mergeCell ref="Y128:Y130"/>
    <mergeCell ref="Z128:Z130"/>
    <mergeCell ref="O128:O130"/>
    <mergeCell ref="P128:P130"/>
    <mergeCell ref="Q128:Q130"/>
    <mergeCell ref="R128:R130"/>
    <mergeCell ref="S128:S130"/>
    <mergeCell ref="T128:T130"/>
    <mergeCell ref="AJ131:AJ133"/>
    <mergeCell ref="B134:B136"/>
    <mergeCell ref="C134:C136"/>
    <mergeCell ref="D134:D136"/>
    <mergeCell ref="E134:E136"/>
    <mergeCell ref="F134:F136"/>
    <mergeCell ref="G134:G136"/>
    <mergeCell ref="H134:H136"/>
    <mergeCell ref="I134:I136"/>
    <mergeCell ref="N134:N136"/>
    <mergeCell ref="AD131:AD133"/>
    <mergeCell ref="AE131:AE133"/>
    <mergeCell ref="AF131:AF133"/>
    <mergeCell ref="AG131:AG133"/>
    <mergeCell ref="AH131:AH133"/>
    <mergeCell ref="AI131:AI133"/>
    <mergeCell ref="X131:X133"/>
    <mergeCell ref="Y131:Y133"/>
    <mergeCell ref="Z131:Z133"/>
    <mergeCell ref="AA131:AA133"/>
    <mergeCell ref="AB131:AB133"/>
    <mergeCell ref="AC131:AC133"/>
    <mergeCell ref="R131:R133"/>
    <mergeCell ref="S131:S133"/>
    <mergeCell ref="T131:T133"/>
    <mergeCell ref="U131:U133"/>
    <mergeCell ref="V131:V133"/>
    <mergeCell ref="W131:W133"/>
    <mergeCell ref="H131:H133"/>
    <mergeCell ref="I131:I133"/>
    <mergeCell ref="N131:N133"/>
    <mergeCell ref="O131:O133"/>
    <mergeCell ref="P137:P139"/>
    <mergeCell ref="Q137:Q139"/>
    <mergeCell ref="AG134:AG136"/>
    <mergeCell ref="AH134:AH136"/>
    <mergeCell ref="AI134:AI136"/>
    <mergeCell ref="AJ134:AJ136"/>
    <mergeCell ref="B137:B139"/>
    <mergeCell ref="C137:C139"/>
    <mergeCell ref="D137:D139"/>
    <mergeCell ref="E137:E139"/>
    <mergeCell ref="F137:F139"/>
    <mergeCell ref="G137:G139"/>
    <mergeCell ref="AA134:AA136"/>
    <mergeCell ref="AB134:AB136"/>
    <mergeCell ref="AC134:AC136"/>
    <mergeCell ref="AD134:AD136"/>
    <mergeCell ref="AE134:AE136"/>
    <mergeCell ref="AF134:AF136"/>
    <mergeCell ref="U134:U136"/>
    <mergeCell ref="V134:V136"/>
    <mergeCell ref="W134:W136"/>
    <mergeCell ref="X134:X136"/>
    <mergeCell ref="Y134:Y136"/>
    <mergeCell ref="Z134:Z136"/>
    <mergeCell ref="O134:O136"/>
    <mergeCell ref="P134:P136"/>
    <mergeCell ref="Q134:Q136"/>
    <mergeCell ref="R134:R136"/>
    <mergeCell ref="S134:S136"/>
    <mergeCell ref="T134:T136"/>
    <mergeCell ref="AJ137:AJ139"/>
    <mergeCell ref="B140:B142"/>
    <mergeCell ref="C140:C142"/>
    <mergeCell ref="D140:D142"/>
    <mergeCell ref="E140:E142"/>
    <mergeCell ref="F140:F142"/>
    <mergeCell ref="G140:G142"/>
    <mergeCell ref="H140:H142"/>
    <mergeCell ref="I140:I142"/>
    <mergeCell ref="N140:N142"/>
    <mergeCell ref="AD137:AD139"/>
    <mergeCell ref="AE137:AE139"/>
    <mergeCell ref="AF137:AF139"/>
    <mergeCell ref="AG137:AG139"/>
    <mergeCell ref="AH137:AH139"/>
    <mergeCell ref="AI137:AI139"/>
    <mergeCell ref="X137:X139"/>
    <mergeCell ref="Y137:Y139"/>
    <mergeCell ref="Z137:Z139"/>
    <mergeCell ref="AA137:AA139"/>
    <mergeCell ref="AB137:AB139"/>
    <mergeCell ref="AC137:AC139"/>
    <mergeCell ref="R137:R139"/>
    <mergeCell ref="S137:S139"/>
    <mergeCell ref="T137:T139"/>
    <mergeCell ref="U137:U139"/>
    <mergeCell ref="V137:V139"/>
    <mergeCell ref="W137:W139"/>
    <mergeCell ref="H137:H139"/>
    <mergeCell ref="I137:I139"/>
    <mergeCell ref="N137:N139"/>
    <mergeCell ref="O137:O139"/>
    <mergeCell ref="P143:P145"/>
    <mergeCell ref="Q143:Q145"/>
    <mergeCell ref="AG140:AG142"/>
    <mergeCell ref="AH140:AH142"/>
    <mergeCell ref="AI140:AI142"/>
    <mergeCell ref="AJ140:AJ142"/>
    <mergeCell ref="B143:B145"/>
    <mergeCell ref="C143:C145"/>
    <mergeCell ref="D143:D145"/>
    <mergeCell ref="E143:E145"/>
    <mergeCell ref="F143:F145"/>
    <mergeCell ref="G143:G145"/>
    <mergeCell ref="AA140:AA142"/>
    <mergeCell ref="AB140:AB142"/>
    <mergeCell ref="AC140:AC142"/>
    <mergeCell ref="AD140:AD142"/>
    <mergeCell ref="AE140:AE142"/>
    <mergeCell ref="AF140:AF142"/>
    <mergeCell ref="U140:U142"/>
    <mergeCell ref="V140:V142"/>
    <mergeCell ref="W140:W142"/>
    <mergeCell ref="X140:X142"/>
    <mergeCell ref="Y140:Y142"/>
    <mergeCell ref="Z140:Z142"/>
    <mergeCell ref="O140:O142"/>
    <mergeCell ref="P140:P142"/>
    <mergeCell ref="Q140:Q142"/>
    <mergeCell ref="R140:R142"/>
    <mergeCell ref="S140:S142"/>
    <mergeCell ref="T140:T142"/>
    <mergeCell ref="AJ143:AJ145"/>
    <mergeCell ref="J144:J145"/>
    <mergeCell ref="K144:K145"/>
    <mergeCell ref="L144:L145"/>
    <mergeCell ref="M144:M145"/>
    <mergeCell ref="B146:B149"/>
    <mergeCell ref="C146:C149"/>
    <mergeCell ref="G146:G149"/>
    <mergeCell ref="H146:H149"/>
    <mergeCell ref="I146:I149"/>
    <mergeCell ref="AD143:AD145"/>
    <mergeCell ref="AE143:AE145"/>
    <mergeCell ref="AF143:AF145"/>
    <mergeCell ref="AG143:AG145"/>
    <mergeCell ref="AH143:AH145"/>
    <mergeCell ref="AI143:AI145"/>
    <mergeCell ref="X143:X145"/>
    <mergeCell ref="Y143:Y145"/>
    <mergeCell ref="Z143:Z145"/>
    <mergeCell ref="AA143:AA145"/>
    <mergeCell ref="AB143:AB145"/>
    <mergeCell ref="AC143:AC145"/>
    <mergeCell ref="R143:R145"/>
    <mergeCell ref="S143:S145"/>
    <mergeCell ref="T143:T145"/>
    <mergeCell ref="U143:U145"/>
    <mergeCell ref="V143:V145"/>
    <mergeCell ref="W143:W145"/>
    <mergeCell ref="H143:H145"/>
    <mergeCell ref="I143:I145"/>
    <mergeCell ref="N143:N145"/>
    <mergeCell ref="O143:O145"/>
    <mergeCell ref="AJ146:AJ149"/>
    <mergeCell ref="D147:D149"/>
    <mergeCell ref="E147:E149"/>
    <mergeCell ref="F147:F149"/>
    <mergeCell ref="U147:U149"/>
    <mergeCell ref="V147:V149"/>
    <mergeCell ref="AB147:AB149"/>
    <mergeCell ref="AE147:AE149"/>
    <mergeCell ref="AC146:AC149"/>
    <mergeCell ref="AD146:AD149"/>
    <mergeCell ref="AF146:AF149"/>
    <mergeCell ref="AG146:AG149"/>
    <mergeCell ref="AH146:AH149"/>
    <mergeCell ref="AI146:AI149"/>
    <mergeCell ref="T146:T149"/>
    <mergeCell ref="W146:W149"/>
    <mergeCell ref="X146:X149"/>
    <mergeCell ref="Y146:Y149"/>
    <mergeCell ref="Z146:Z149"/>
    <mergeCell ref="AA146:AA149"/>
    <mergeCell ref="N146:N149"/>
    <mergeCell ref="O146:O149"/>
    <mergeCell ref="P146:P149"/>
    <mergeCell ref="Q146:Q149"/>
    <mergeCell ref="R146:R149"/>
    <mergeCell ref="S146:S149"/>
    <mergeCell ref="AC150:AC157"/>
    <mergeCell ref="R150:R157"/>
    <mergeCell ref="S150:S157"/>
    <mergeCell ref="T150:T157"/>
    <mergeCell ref="U150:U151"/>
    <mergeCell ref="V150:V151"/>
    <mergeCell ref="W150:W157"/>
    <mergeCell ref="H150:H157"/>
    <mergeCell ref="I150:I157"/>
    <mergeCell ref="N150:N157"/>
    <mergeCell ref="O150:O157"/>
    <mergeCell ref="P150:P157"/>
    <mergeCell ref="Q150:Q157"/>
    <mergeCell ref="B150:B157"/>
    <mergeCell ref="C150:C157"/>
    <mergeCell ref="D150:D157"/>
    <mergeCell ref="E150:E157"/>
    <mergeCell ref="F150:F151"/>
    <mergeCell ref="G150:G157"/>
    <mergeCell ref="N158:N160"/>
    <mergeCell ref="O158:O160"/>
    <mergeCell ref="P158:P160"/>
    <mergeCell ref="Q158:Q160"/>
    <mergeCell ref="B158:B160"/>
    <mergeCell ref="C158:C160"/>
    <mergeCell ref="D158:D160"/>
    <mergeCell ref="E158:E160"/>
    <mergeCell ref="F158:F160"/>
    <mergeCell ref="G158:G160"/>
    <mergeCell ref="AJ150:AJ157"/>
    <mergeCell ref="F152:F154"/>
    <mergeCell ref="U152:U154"/>
    <mergeCell ref="V152:V154"/>
    <mergeCell ref="AB152:AB154"/>
    <mergeCell ref="AE152:AE154"/>
    <mergeCell ref="F155:F157"/>
    <mergeCell ref="U155:U157"/>
    <mergeCell ref="V155:V157"/>
    <mergeCell ref="AB155:AB157"/>
    <mergeCell ref="AD150:AD157"/>
    <mergeCell ref="AE150:AE151"/>
    <mergeCell ref="AF150:AF157"/>
    <mergeCell ref="AG150:AG157"/>
    <mergeCell ref="AH150:AH157"/>
    <mergeCell ref="AI150:AI157"/>
    <mergeCell ref="AE155:AE157"/>
    <mergeCell ref="X150:X157"/>
    <mergeCell ref="Y150:Y157"/>
    <mergeCell ref="Z150:Z157"/>
    <mergeCell ref="AA150:AA157"/>
    <mergeCell ref="AB150:AB151"/>
    <mergeCell ref="S161:S162"/>
    <mergeCell ref="T161:T162"/>
    <mergeCell ref="AJ158:AJ160"/>
    <mergeCell ref="B161:B162"/>
    <mergeCell ref="C161:C162"/>
    <mergeCell ref="D161:D162"/>
    <mergeCell ref="E161:E162"/>
    <mergeCell ref="F161:F162"/>
    <mergeCell ref="G161:G162"/>
    <mergeCell ref="H161:H162"/>
    <mergeCell ref="I161:I162"/>
    <mergeCell ref="N161:N162"/>
    <mergeCell ref="AD158:AD160"/>
    <mergeCell ref="AE158:AE160"/>
    <mergeCell ref="AF158:AF160"/>
    <mergeCell ref="AG158:AG160"/>
    <mergeCell ref="AH158:AH160"/>
    <mergeCell ref="AI158:AI160"/>
    <mergeCell ref="X158:X160"/>
    <mergeCell ref="Y158:Y160"/>
    <mergeCell ref="Z158:Z160"/>
    <mergeCell ref="AA158:AA160"/>
    <mergeCell ref="AB158:AB160"/>
    <mergeCell ref="AC158:AC160"/>
    <mergeCell ref="R158:R160"/>
    <mergeCell ref="S158:S160"/>
    <mergeCell ref="T158:T160"/>
    <mergeCell ref="U158:U160"/>
    <mergeCell ref="V158:V160"/>
    <mergeCell ref="W158:W160"/>
    <mergeCell ref="H158:H160"/>
    <mergeCell ref="I158:I160"/>
    <mergeCell ref="H163:H166"/>
    <mergeCell ref="I163:I166"/>
    <mergeCell ref="N163:N166"/>
    <mergeCell ref="O163:O166"/>
    <mergeCell ref="P163:P166"/>
    <mergeCell ref="Q163:Q166"/>
    <mergeCell ref="AG161:AG162"/>
    <mergeCell ref="AH161:AH162"/>
    <mergeCell ref="AI161:AI162"/>
    <mergeCell ref="AJ161:AJ162"/>
    <mergeCell ref="B163:B166"/>
    <mergeCell ref="C163:C166"/>
    <mergeCell ref="D163:D166"/>
    <mergeCell ref="E163:E166"/>
    <mergeCell ref="F163:F166"/>
    <mergeCell ref="G163:G166"/>
    <mergeCell ref="AA161:AA162"/>
    <mergeCell ref="AB161:AB162"/>
    <mergeCell ref="AC161:AC162"/>
    <mergeCell ref="AD161:AD162"/>
    <mergeCell ref="AE161:AE162"/>
    <mergeCell ref="AF161:AF162"/>
    <mergeCell ref="U161:U162"/>
    <mergeCell ref="V161:V162"/>
    <mergeCell ref="W161:W162"/>
    <mergeCell ref="X161:X162"/>
    <mergeCell ref="Y161:Y162"/>
    <mergeCell ref="Z161:Z162"/>
    <mergeCell ref="O161:O162"/>
    <mergeCell ref="P161:P162"/>
    <mergeCell ref="Q161:Q162"/>
    <mergeCell ref="R161:R162"/>
    <mergeCell ref="AJ163:AJ166"/>
    <mergeCell ref="AD163:AD166"/>
    <mergeCell ref="AE163:AE166"/>
    <mergeCell ref="AF163:AF166"/>
    <mergeCell ref="AG163:AG166"/>
    <mergeCell ref="AH163:AH166"/>
    <mergeCell ref="AI163:AI166"/>
    <mergeCell ref="X163:X166"/>
    <mergeCell ref="Y163:Y166"/>
    <mergeCell ref="Z163:Z166"/>
    <mergeCell ref="AA163:AA166"/>
    <mergeCell ref="AB163:AB166"/>
    <mergeCell ref="AC163:AC166"/>
    <mergeCell ref="R163:R166"/>
    <mergeCell ref="S163:S166"/>
    <mergeCell ref="T163:T166"/>
    <mergeCell ref="U163:U166"/>
    <mergeCell ref="V163:V166"/>
    <mergeCell ref="W163:W166"/>
  </mergeCell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C3F52-DE06-4F54-975C-0C67EF29D4EE}">
  <dimension ref="A1:AJ80"/>
  <sheetViews>
    <sheetView tabSelected="1" topLeftCell="A59" zoomScale="70" zoomScaleNormal="70" workbookViewId="0">
      <selection activeCell="D84" sqref="D84"/>
    </sheetView>
  </sheetViews>
  <sheetFormatPr defaultRowHeight="15" x14ac:dyDescent="0.25"/>
  <cols>
    <col min="1" max="1" width="5" customWidth="1"/>
    <col min="2" max="2" width="21" customWidth="1"/>
    <col min="3" max="3" width="22.42578125" customWidth="1"/>
    <col min="4" max="4" width="16.28515625" customWidth="1"/>
    <col min="5" max="5" width="13.5703125" customWidth="1"/>
    <col min="6" max="6" width="20.7109375" customWidth="1"/>
    <col min="7" max="7" width="52.28515625" customWidth="1"/>
    <col min="8" max="8" width="14.5703125" customWidth="1"/>
    <col min="9" max="9" width="13.5703125" customWidth="1"/>
    <col min="10" max="10" width="30.42578125" customWidth="1"/>
    <col min="11" max="14" width="10.5703125" customWidth="1"/>
    <col min="15" max="16" width="15.5703125" customWidth="1"/>
    <col min="17" max="17" width="18.5703125" customWidth="1"/>
    <col min="18" max="18" width="15.5703125" customWidth="1"/>
    <col min="19" max="21" width="14" customWidth="1"/>
    <col min="22" max="23" width="11.42578125" customWidth="1"/>
    <col min="24" max="24" width="10" customWidth="1"/>
    <col min="25" max="25" width="11.5703125" customWidth="1"/>
    <col min="26" max="27" width="12.42578125" customWidth="1"/>
    <col min="28" max="29" width="11.42578125" customWidth="1"/>
    <col min="30" max="30" width="12.42578125" customWidth="1"/>
    <col min="31" max="33" width="11.42578125" customWidth="1"/>
    <col min="34" max="34" width="24.42578125" customWidth="1"/>
    <col min="35" max="35" width="19.42578125" customWidth="1"/>
    <col min="36" max="36" width="10.42578125" customWidth="1"/>
  </cols>
  <sheetData>
    <row r="1" spans="1:36" x14ac:dyDescent="0.25">
      <c r="A1" s="1"/>
      <c r="B1" s="356" t="s">
        <v>40</v>
      </c>
      <c r="C1" s="356"/>
      <c r="D1" s="356"/>
      <c r="E1" s="356"/>
      <c r="F1" s="356"/>
      <c r="G1" s="356"/>
      <c r="H1" s="356"/>
      <c r="I1" s="356"/>
      <c r="J1" s="356"/>
      <c r="K1" s="356"/>
      <c r="L1" s="356"/>
      <c r="M1" s="356"/>
      <c r="N1" s="356"/>
      <c r="O1" s="356"/>
      <c r="P1" s="356"/>
      <c r="Q1" s="356"/>
      <c r="R1" s="356"/>
      <c r="S1" s="356"/>
      <c r="T1" s="356"/>
      <c r="U1" s="356"/>
      <c r="V1" s="356"/>
      <c r="W1" s="356"/>
      <c r="X1" s="356"/>
      <c r="Y1" s="356"/>
      <c r="Z1" s="356"/>
      <c r="AA1" s="356"/>
      <c r="AB1" s="356"/>
      <c r="AC1" s="356"/>
      <c r="AD1" s="356"/>
      <c r="AE1" s="356"/>
      <c r="AF1" s="356"/>
      <c r="AG1" s="356"/>
      <c r="AH1" s="356"/>
      <c r="AI1" s="356"/>
      <c r="AJ1" s="1"/>
    </row>
    <row r="2" spans="1:36" ht="15.75" thickBot="1"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26.1" customHeight="1" x14ac:dyDescent="0.25">
      <c r="A3" s="1"/>
      <c r="B3" s="573" t="s">
        <v>0</v>
      </c>
      <c r="C3" s="564" t="s">
        <v>1</v>
      </c>
      <c r="D3" s="564" t="s">
        <v>28</v>
      </c>
      <c r="E3" s="564" t="s">
        <v>29</v>
      </c>
      <c r="F3" s="564" t="s">
        <v>30</v>
      </c>
      <c r="G3" s="564" t="s">
        <v>3</v>
      </c>
      <c r="H3" s="564" t="s">
        <v>4</v>
      </c>
      <c r="I3" s="564" t="s">
        <v>5</v>
      </c>
      <c r="J3" s="566" t="s">
        <v>6</v>
      </c>
      <c r="K3" s="566"/>
      <c r="L3" s="566"/>
      <c r="M3" s="566"/>
      <c r="N3" s="562" t="s">
        <v>47</v>
      </c>
      <c r="O3" s="564" t="s">
        <v>31</v>
      </c>
      <c r="P3" s="572" t="s">
        <v>42</v>
      </c>
      <c r="Q3" s="572" t="s">
        <v>32</v>
      </c>
      <c r="R3" s="572" t="s">
        <v>37</v>
      </c>
      <c r="S3" s="572" t="s">
        <v>33</v>
      </c>
      <c r="T3" s="564" t="s">
        <v>55</v>
      </c>
      <c r="U3" s="564" t="s">
        <v>57</v>
      </c>
      <c r="V3" s="566" t="s">
        <v>59</v>
      </c>
      <c r="W3" s="566"/>
      <c r="X3" s="566"/>
      <c r="Y3" s="566"/>
      <c r="Z3" s="566"/>
      <c r="AA3" s="566"/>
      <c r="AB3" s="564" t="s">
        <v>69</v>
      </c>
      <c r="AC3" s="567" t="s">
        <v>75</v>
      </c>
      <c r="AD3" s="569" t="s">
        <v>77</v>
      </c>
      <c r="AE3" s="570"/>
      <c r="AF3" s="571"/>
      <c r="AG3" s="562" t="s">
        <v>27</v>
      </c>
      <c r="AH3" s="562" t="s">
        <v>36</v>
      </c>
      <c r="AI3" s="564" t="s">
        <v>34</v>
      </c>
      <c r="AJ3" s="565" t="s">
        <v>35</v>
      </c>
    </row>
    <row r="4" spans="1:36" ht="139.5" customHeight="1" thickBot="1" x14ac:dyDescent="0.3">
      <c r="A4" s="1"/>
      <c r="B4" s="574"/>
      <c r="C4" s="346"/>
      <c r="D4" s="346"/>
      <c r="E4" s="346"/>
      <c r="F4" s="346"/>
      <c r="G4" s="346"/>
      <c r="H4" s="346"/>
      <c r="I4" s="346"/>
      <c r="J4" s="25" t="s">
        <v>7</v>
      </c>
      <c r="K4" s="25" t="s">
        <v>8</v>
      </c>
      <c r="L4" s="25" t="s">
        <v>9</v>
      </c>
      <c r="M4" s="26" t="s">
        <v>10</v>
      </c>
      <c r="N4" s="563"/>
      <c r="O4" s="346"/>
      <c r="P4" s="350"/>
      <c r="Q4" s="350"/>
      <c r="R4" s="350"/>
      <c r="S4" s="350"/>
      <c r="T4" s="346"/>
      <c r="U4" s="346"/>
      <c r="V4" s="25" t="s">
        <v>61</v>
      </c>
      <c r="W4" s="25" t="s">
        <v>62</v>
      </c>
      <c r="X4" s="25" t="s">
        <v>15</v>
      </c>
      <c r="Y4" s="25" t="s">
        <v>63</v>
      </c>
      <c r="Z4" s="25" t="s">
        <v>60</v>
      </c>
      <c r="AA4" s="25" t="s">
        <v>25</v>
      </c>
      <c r="AB4" s="346"/>
      <c r="AC4" s="568"/>
      <c r="AD4" s="25" t="s">
        <v>16</v>
      </c>
      <c r="AE4" s="25" t="s">
        <v>17</v>
      </c>
      <c r="AF4" s="25" t="s">
        <v>26</v>
      </c>
      <c r="AG4" s="563"/>
      <c r="AH4" s="563"/>
      <c r="AI4" s="346"/>
      <c r="AJ4" s="535"/>
    </row>
    <row r="5" spans="1:36" ht="15.75" thickBot="1" x14ac:dyDescent="0.3">
      <c r="A5" s="1"/>
      <c r="B5" s="30">
        <v>1</v>
      </c>
      <c r="C5" s="31">
        <v>2</v>
      </c>
      <c r="D5" s="31">
        <v>3</v>
      </c>
      <c r="E5" s="31">
        <v>4</v>
      </c>
      <c r="F5" s="31">
        <v>5</v>
      </c>
      <c r="G5" s="31">
        <v>6</v>
      </c>
      <c r="H5" s="31">
        <v>7</v>
      </c>
      <c r="I5" s="31">
        <v>8</v>
      </c>
      <c r="J5" s="31">
        <v>9</v>
      </c>
      <c r="K5" s="31">
        <v>10</v>
      </c>
      <c r="L5" s="31">
        <v>11</v>
      </c>
      <c r="M5" s="31">
        <v>12</v>
      </c>
      <c r="N5" s="31">
        <v>13</v>
      </c>
      <c r="O5" s="31">
        <v>14</v>
      </c>
      <c r="P5" s="31">
        <v>15</v>
      </c>
      <c r="Q5" s="31">
        <v>16</v>
      </c>
      <c r="R5" s="31">
        <v>17</v>
      </c>
      <c r="S5" s="32">
        <v>18</v>
      </c>
      <c r="T5" s="31">
        <v>19</v>
      </c>
      <c r="U5" s="31">
        <v>20</v>
      </c>
      <c r="V5" s="31">
        <v>21</v>
      </c>
      <c r="W5" s="31">
        <v>22</v>
      </c>
      <c r="X5" s="31">
        <v>23</v>
      </c>
      <c r="Y5" s="31">
        <v>24</v>
      </c>
      <c r="Z5" s="31">
        <v>25</v>
      </c>
      <c r="AA5" s="31">
        <v>26</v>
      </c>
      <c r="AB5" s="31">
        <v>27</v>
      </c>
      <c r="AC5" s="31">
        <v>28</v>
      </c>
      <c r="AD5" s="31">
        <v>29</v>
      </c>
      <c r="AE5" s="31">
        <v>30</v>
      </c>
      <c r="AF5" s="31">
        <v>31</v>
      </c>
      <c r="AG5" s="31">
        <v>32</v>
      </c>
      <c r="AH5" s="31">
        <v>33</v>
      </c>
      <c r="AI5" s="31">
        <v>34</v>
      </c>
      <c r="AJ5" s="33">
        <v>35</v>
      </c>
    </row>
    <row r="6" spans="1:36" ht="43.15" customHeight="1" x14ac:dyDescent="0.25">
      <c r="A6" s="1"/>
      <c r="B6" s="507" t="s">
        <v>153</v>
      </c>
      <c r="C6" s="495" t="s">
        <v>154</v>
      </c>
      <c r="D6" s="495" t="s">
        <v>233</v>
      </c>
      <c r="E6" s="495" t="s">
        <v>155</v>
      </c>
      <c r="F6" s="495" t="s">
        <v>156</v>
      </c>
      <c r="G6" s="495" t="s">
        <v>166</v>
      </c>
      <c r="H6" s="495" t="s">
        <v>89</v>
      </c>
      <c r="I6" s="495" t="s">
        <v>89</v>
      </c>
      <c r="J6" s="34" t="s">
        <v>167</v>
      </c>
      <c r="K6" s="34" t="s">
        <v>168</v>
      </c>
      <c r="L6" s="34" t="s">
        <v>145</v>
      </c>
      <c r="M6" s="34">
        <v>38</v>
      </c>
      <c r="N6" s="495" t="s">
        <v>93</v>
      </c>
      <c r="O6" s="495" t="s">
        <v>128</v>
      </c>
      <c r="P6" s="558" t="s">
        <v>171</v>
      </c>
      <c r="Q6" s="558" t="s">
        <v>172</v>
      </c>
      <c r="R6" s="558" t="s">
        <v>97</v>
      </c>
      <c r="S6" s="558" t="s">
        <v>98</v>
      </c>
      <c r="T6" s="503">
        <f>U6</f>
        <v>682459.7</v>
      </c>
      <c r="U6" s="503">
        <f>SUM(V6:AA7)</f>
        <v>682459.7</v>
      </c>
      <c r="V6" s="503">
        <v>682459.7</v>
      </c>
      <c r="W6" s="503">
        <v>0</v>
      </c>
      <c r="X6" s="503">
        <v>0</v>
      </c>
      <c r="Y6" s="503">
        <v>0</v>
      </c>
      <c r="Z6" s="503">
        <v>0</v>
      </c>
      <c r="AA6" s="503">
        <v>0</v>
      </c>
      <c r="AB6" s="503">
        <v>120434.1</v>
      </c>
      <c r="AC6" s="558" t="s">
        <v>100</v>
      </c>
      <c r="AD6" s="560">
        <v>0</v>
      </c>
      <c r="AE6" s="560">
        <f>U6</f>
        <v>682459.7</v>
      </c>
      <c r="AF6" s="560">
        <v>0</v>
      </c>
      <c r="AG6" s="537"/>
      <c r="AH6" s="497" t="s">
        <v>861</v>
      </c>
      <c r="AI6" s="497" t="s">
        <v>862</v>
      </c>
      <c r="AJ6" s="539">
        <v>45174</v>
      </c>
    </row>
    <row r="7" spans="1:36" ht="52.5" customHeight="1" thickBot="1" x14ac:dyDescent="0.3">
      <c r="A7" s="1"/>
      <c r="B7" s="508"/>
      <c r="C7" s="496"/>
      <c r="D7" s="496"/>
      <c r="E7" s="496"/>
      <c r="F7" s="496"/>
      <c r="G7" s="496"/>
      <c r="H7" s="496"/>
      <c r="I7" s="496"/>
      <c r="J7" s="35" t="s">
        <v>169</v>
      </c>
      <c r="K7" s="35" t="s">
        <v>170</v>
      </c>
      <c r="L7" s="35" t="s">
        <v>139</v>
      </c>
      <c r="M7" s="35">
        <v>38</v>
      </c>
      <c r="N7" s="496"/>
      <c r="O7" s="496"/>
      <c r="P7" s="548"/>
      <c r="Q7" s="548"/>
      <c r="R7" s="548"/>
      <c r="S7" s="548"/>
      <c r="T7" s="496"/>
      <c r="U7" s="496"/>
      <c r="V7" s="496"/>
      <c r="W7" s="504"/>
      <c r="X7" s="504"/>
      <c r="Y7" s="504"/>
      <c r="Z7" s="504"/>
      <c r="AA7" s="504"/>
      <c r="AB7" s="496"/>
      <c r="AC7" s="548"/>
      <c r="AD7" s="546"/>
      <c r="AE7" s="559"/>
      <c r="AF7" s="546"/>
      <c r="AG7" s="544"/>
      <c r="AH7" s="498"/>
      <c r="AI7" s="498"/>
      <c r="AJ7" s="557"/>
    </row>
    <row r="8" spans="1:36" ht="40.15" customHeight="1" x14ac:dyDescent="0.25">
      <c r="A8" s="1"/>
      <c r="B8" s="507" t="s">
        <v>157</v>
      </c>
      <c r="C8" s="495" t="s">
        <v>158</v>
      </c>
      <c r="D8" s="495" t="s">
        <v>234</v>
      </c>
      <c r="E8" s="495" t="s">
        <v>155</v>
      </c>
      <c r="F8" s="495" t="s">
        <v>159</v>
      </c>
      <c r="G8" s="495" t="s">
        <v>166</v>
      </c>
      <c r="H8" s="495" t="s">
        <v>89</v>
      </c>
      <c r="I8" s="495" t="s">
        <v>89</v>
      </c>
      <c r="J8" s="34" t="s">
        <v>167</v>
      </c>
      <c r="K8" s="34" t="s">
        <v>168</v>
      </c>
      <c r="L8" s="34" t="s">
        <v>145</v>
      </c>
      <c r="M8" s="34">
        <v>44</v>
      </c>
      <c r="N8" s="495" t="s">
        <v>93</v>
      </c>
      <c r="O8" s="495" t="s">
        <v>113</v>
      </c>
      <c r="P8" s="558" t="s">
        <v>171</v>
      </c>
      <c r="Q8" s="558" t="s">
        <v>172</v>
      </c>
      <c r="R8" s="558" t="s">
        <v>97</v>
      </c>
      <c r="S8" s="558" t="s">
        <v>98</v>
      </c>
      <c r="T8" s="503">
        <f>U8+U10+U12</f>
        <v>4852722.82</v>
      </c>
      <c r="U8" s="503">
        <f>SUM(V8:AA9)</f>
        <v>1387489.93</v>
      </c>
      <c r="V8" s="503">
        <v>1387489.93</v>
      </c>
      <c r="W8" s="503">
        <v>0</v>
      </c>
      <c r="X8" s="503">
        <v>0</v>
      </c>
      <c r="Y8" s="503">
        <v>0</v>
      </c>
      <c r="Z8" s="503">
        <v>0</v>
      </c>
      <c r="AA8" s="503">
        <v>0</v>
      </c>
      <c r="AB8" s="503">
        <v>244851.16</v>
      </c>
      <c r="AC8" s="558" t="s">
        <v>100</v>
      </c>
      <c r="AD8" s="560">
        <v>0</v>
      </c>
      <c r="AE8" s="560">
        <f>U8</f>
        <v>1387489.93</v>
      </c>
      <c r="AF8" s="560">
        <v>0</v>
      </c>
      <c r="AG8" s="537"/>
      <c r="AH8" s="497" t="s">
        <v>862</v>
      </c>
      <c r="AI8" s="497" t="s">
        <v>863</v>
      </c>
      <c r="AJ8" s="539">
        <v>45209</v>
      </c>
    </row>
    <row r="9" spans="1:36" ht="45.6" customHeight="1" x14ac:dyDescent="0.25">
      <c r="A9" s="1"/>
      <c r="B9" s="520"/>
      <c r="C9" s="510"/>
      <c r="D9" s="510"/>
      <c r="E9" s="510"/>
      <c r="F9" s="536"/>
      <c r="G9" s="510"/>
      <c r="H9" s="536"/>
      <c r="I9" s="536"/>
      <c r="J9" s="27" t="s">
        <v>169</v>
      </c>
      <c r="K9" s="27" t="s">
        <v>170</v>
      </c>
      <c r="L9" s="27" t="s">
        <v>139</v>
      </c>
      <c r="M9" s="27">
        <v>44</v>
      </c>
      <c r="N9" s="536"/>
      <c r="O9" s="536"/>
      <c r="P9" s="556"/>
      <c r="Q9" s="556"/>
      <c r="R9" s="556"/>
      <c r="S9" s="556"/>
      <c r="T9" s="510"/>
      <c r="U9" s="510"/>
      <c r="V9" s="510"/>
      <c r="W9" s="509"/>
      <c r="X9" s="509"/>
      <c r="Y9" s="509"/>
      <c r="Z9" s="509"/>
      <c r="AA9" s="509"/>
      <c r="AB9" s="509"/>
      <c r="AC9" s="559"/>
      <c r="AD9" s="561"/>
      <c r="AE9" s="559"/>
      <c r="AF9" s="561"/>
      <c r="AG9" s="538"/>
      <c r="AH9" s="511"/>
      <c r="AI9" s="511"/>
      <c r="AJ9" s="540"/>
    </row>
    <row r="10" spans="1:36" ht="41.65" customHeight="1" x14ac:dyDescent="0.25">
      <c r="A10" s="1"/>
      <c r="B10" s="520"/>
      <c r="C10" s="510"/>
      <c r="D10" s="510"/>
      <c r="E10" s="510"/>
      <c r="F10" s="513" t="s">
        <v>160</v>
      </c>
      <c r="G10" s="510"/>
      <c r="H10" s="513" t="s">
        <v>89</v>
      </c>
      <c r="I10" s="513" t="s">
        <v>89</v>
      </c>
      <c r="J10" s="27" t="s">
        <v>167</v>
      </c>
      <c r="K10" s="27" t="s">
        <v>168</v>
      </c>
      <c r="L10" s="27" t="s">
        <v>145</v>
      </c>
      <c r="M10" s="27">
        <v>75</v>
      </c>
      <c r="N10" s="513" t="s">
        <v>93</v>
      </c>
      <c r="O10" s="513" t="s">
        <v>126</v>
      </c>
      <c r="P10" s="547" t="s">
        <v>171</v>
      </c>
      <c r="Q10" s="547" t="s">
        <v>172</v>
      </c>
      <c r="R10" s="547" t="s">
        <v>97</v>
      </c>
      <c r="S10" s="547" t="s">
        <v>98</v>
      </c>
      <c r="T10" s="510"/>
      <c r="U10" s="533">
        <f>SUM(V10:AA11)</f>
        <v>818031.58</v>
      </c>
      <c r="V10" s="533">
        <v>818031.58</v>
      </c>
      <c r="W10" s="533">
        <v>0</v>
      </c>
      <c r="X10" s="533">
        <v>0</v>
      </c>
      <c r="Y10" s="533">
        <v>0</v>
      </c>
      <c r="Z10" s="533">
        <v>0</v>
      </c>
      <c r="AA10" s="545">
        <v>0</v>
      </c>
      <c r="AB10" s="533">
        <v>144358.51999999999</v>
      </c>
      <c r="AC10" s="547" t="s">
        <v>100</v>
      </c>
      <c r="AD10" s="545">
        <v>0</v>
      </c>
      <c r="AE10" s="545">
        <f>U10</f>
        <v>818031.58</v>
      </c>
      <c r="AF10" s="545">
        <v>0</v>
      </c>
      <c r="AG10" s="543"/>
      <c r="AH10" s="511"/>
      <c r="AI10" s="511"/>
      <c r="AJ10" s="540"/>
    </row>
    <row r="11" spans="1:36" ht="53.1" customHeight="1" x14ac:dyDescent="0.25">
      <c r="A11" s="1"/>
      <c r="B11" s="520"/>
      <c r="C11" s="510"/>
      <c r="D11" s="510"/>
      <c r="E11" s="510"/>
      <c r="F11" s="536"/>
      <c r="G11" s="510"/>
      <c r="H11" s="536"/>
      <c r="I11" s="536"/>
      <c r="J11" s="27" t="s">
        <v>169</v>
      </c>
      <c r="K11" s="27" t="s">
        <v>170</v>
      </c>
      <c r="L11" s="27" t="s">
        <v>139</v>
      </c>
      <c r="M11" s="27">
        <v>75</v>
      </c>
      <c r="N11" s="536"/>
      <c r="O11" s="536"/>
      <c r="P11" s="556"/>
      <c r="Q11" s="556"/>
      <c r="R11" s="556"/>
      <c r="S11" s="556"/>
      <c r="T11" s="510"/>
      <c r="U11" s="536"/>
      <c r="V11" s="534"/>
      <c r="W11" s="534"/>
      <c r="X11" s="534"/>
      <c r="Y11" s="534"/>
      <c r="Z11" s="534"/>
      <c r="AA11" s="555"/>
      <c r="AB11" s="534"/>
      <c r="AC11" s="556"/>
      <c r="AD11" s="555"/>
      <c r="AE11" s="556"/>
      <c r="AF11" s="555"/>
      <c r="AG11" s="538"/>
      <c r="AH11" s="511"/>
      <c r="AI11" s="511"/>
      <c r="AJ11" s="540"/>
    </row>
    <row r="12" spans="1:36" ht="38.65" customHeight="1" x14ac:dyDescent="0.25">
      <c r="A12" s="1"/>
      <c r="B12" s="520"/>
      <c r="C12" s="510"/>
      <c r="D12" s="510"/>
      <c r="E12" s="510"/>
      <c r="F12" s="513" t="s">
        <v>161</v>
      </c>
      <c r="G12" s="510"/>
      <c r="H12" s="513" t="s">
        <v>89</v>
      </c>
      <c r="I12" s="513" t="s">
        <v>89</v>
      </c>
      <c r="J12" s="27" t="s">
        <v>167</v>
      </c>
      <c r="K12" s="27" t="s">
        <v>168</v>
      </c>
      <c r="L12" s="27" t="s">
        <v>145</v>
      </c>
      <c r="M12" s="27">
        <v>65</v>
      </c>
      <c r="N12" s="513" t="s">
        <v>93</v>
      </c>
      <c r="O12" s="513" t="s">
        <v>127</v>
      </c>
      <c r="P12" s="547" t="s">
        <v>171</v>
      </c>
      <c r="Q12" s="547" t="s">
        <v>172</v>
      </c>
      <c r="R12" s="547" t="s">
        <v>97</v>
      </c>
      <c r="S12" s="547" t="s">
        <v>98</v>
      </c>
      <c r="T12" s="510"/>
      <c r="U12" s="533">
        <f>SUM(V12:AA13)</f>
        <v>2647201.31</v>
      </c>
      <c r="V12" s="533">
        <v>2647201.31</v>
      </c>
      <c r="W12" s="533">
        <v>0</v>
      </c>
      <c r="X12" s="533">
        <v>0</v>
      </c>
      <c r="Y12" s="533">
        <v>0</v>
      </c>
      <c r="Z12" s="533">
        <v>0</v>
      </c>
      <c r="AA12" s="545">
        <v>0</v>
      </c>
      <c r="AB12" s="533">
        <v>467153.17</v>
      </c>
      <c r="AC12" s="547" t="s">
        <v>100</v>
      </c>
      <c r="AD12" s="545">
        <v>0</v>
      </c>
      <c r="AE12" s="545">
        <f>U12</f>
        <v>2647201.31</v>
      </c>
      <c r="AF12" s="545">
        <v>0</v>
      </c>
      <c r="AG12" s="543"/>
      <c r="AH12" s="511"/>
      <c r="AI12" s="511"/>
      <c r="AJ12" s="540"/>
    </row>
    <row r="13" spans="1:36" ht="47.65" customHeight="1" thickBot="1" x14ac:dyDescent="0.3">
      <c r="A13" s="1"/>
      <c r="B13" s="508"/>
      <c r="C13" s="496"/>
      <c r="D13" s="496"/>
      <c r="E13" s="496"/>
      <c r="F13" s="496"/>
      <c r="G13" s="496"/>
      <c r="H13" s="496"/>
      <c r="I13" s="496"/>
      <c r="J13" s="35" t="s">
        <v>169</v>
      </c>
      <c r="K13" s="35" t="s">
        <v>170</v>
      </c>
      <c r="L13" s="35" t="s">
        <v>139</v>
      </c>
      <c r="M13" s="35">
        <v>65</v>
      </c>
      <c r="N13" s="496"/>
      <c r="O13" s="496"/>
      <c r="P13" s="548"/>
      <c r="Q13" s="548"/>
      <c r="R13" s="548"/>
      <c r="S13" s="548"/>
      <c r="T13" s="496"/>
      <c r="U13" s="496"/>
      <c r="V13" s="504"/>
      <c r="W13" s="504"/>
      <c r="X13" s="504"/>
      <c r="Y13" s="504"/>
      <c r="Z13" s="504"/>
      <c r="AA13" s="546"/>
      <c r="AB13" s="504"/>
      <c r="AC13" s="548"/>
      <c r="AD13" s="546"/>
      <c r="AE13" s="548"/>
      <c r="AF13" s="546"/>
      <c r="AG13" s="544"/>
      <c r="AH13" s="498"/>
      <c r="AI13" s="498"/>
      <c r="AJ13" s="557"/>
    </row>
    <row r="14" spans="1:36" ht="38.1" customHeight="1" x14ac:dyDescent="0.25">
      <c r="A14" s="1"/>
      <c r="B14" s="520" t="s">
        <v>162</v>
      </c>
      <c r="C14" s="510" t="s">
        <v>163</v>
      </c>
      <c r="D14" s="510" t="s">
        <v>234</v>
      </c>
      <c r="E14" s="510" t="s">
        <v>155</v>
      </c>
      <c r="F14" s="549" t="s">
        <v>786</v>
      </c>
      <c r="G14" s="510" t="s">
        <v>166</v>
      </c>
      <c r="H14" s="549" t="s">
        <v>89</v>
      </c>
      <c r="I14" s="549" t="s">
        <v>89</v>
      </c>
      <c r="J14" s="242" t="s">
        <v>167</v>
      </c>
      <c r="K14" s="242" t="s">
        <v>168</v>
      </c>
      <c r="L14" s="242" t="s">
        <v>145</v>
      </c>
      <c r="M14" s="243">
        <v>42</v>
      </c>
      <c r="N14" s="549" t="s">
        <v>93</v>
      </c>
      <c r="O14" s="549" t="s">
        <v>133</v>
      </c>
      <c r="P14" s="549" t="s">
        <v>171</v>
      </c>
      <c r="Q14" s="549" t="s">
        <v>172</v>
      </c>
      <c r="R14" s="549" t="s">
        <v>97</v>
      </c>
      <c r="S14" s="549" t="s">
        <v>98</v>
      </c>
      <c r="T14" s="503">
        <f>U14+U16</f>
        <v>2913800.1399999997</v>
      </c>
      <c r="U14" s="541">
        <f>SUM(V14:AA15)</f>
        <v>1103112.23</v>
      </c>
      <c r="V14" s="541">
        <v>1103112.23</v>
      </c>
      <c r="W14" s="541">
        <v>0</v>
      </c>
      <c r="X14" s="541">
        <v>0</v>
      </c>
      <c r="Y14" s="541">
        <v>0</v>
      </c>
      <c r="Z14" s="541">
        <v>0</v>
      </c>
      <c r="AA14" s="541">
        <v>0</v>
      </c>
      <c r="AB14" s="541">
        <v>194666.86</v>
      </c>
      <c r="AC14" s="549" t="s">
        <v>100</v>
      </c>
      <c r="AD14" s="541">
        <v>0</v>
      </c>
      <c r="AE14" s="541">
        <f>U14</f>
        <v>1103112.23</v>
      </c>
      <c r="AF14" s="541">
        <v>0</v>
      </c>
      <c r="AG14" s="537"/>
      <c r="AH14" s="497" t="s">
        <v>400</v>
      </c>
      <c r="AI14" s="497" t="s">
        <v>412</v>
      </c>
      <c r="AJ14" s="539">
        <v>45483</v>
      </c>
    </row>
    <row r="15" spans="1:36" ht="47.1" customHeight="1" x14ac:dyDescent="0.25">
      <c r="A15" s="1"/>
      <c r="B15" s="520"/>
      <c r="C15" s="510"/>
      <c r="D15" s="510"/>
      <c r="E15" s="510"/>
      <c r="F15" s="550"/>
      <c r="G15" s="510"/>
      <c r="H15" s="550"/>
      <c r="I15" s="550"/>
      <c r="J15" s="242" t="s">
        <v>169</v>
      </c>
      <c r="K15" s="242" t="s">
        <v>170</v>
      </c>
      <c r="L15" s="242" t="s">
        <v>139</v>
      </c>
      <c r="M15" s="242">
        <v>42</v>
      </c>
      <c r="N15" s="550"/>
      <c r="O15" s="550"/>
      <c r="P15" s="550"/>
      <c r="Q15" s="550"/>
      <c r="R15" s="550"/>
      <c r="S15" s="550"/>
      <c r="T15" s="510"/>
      <c r="U15" s="551"/>
      <c r="V15" s="542"/>
      <c r="W15" s="542"/>
      <c r="X15" s="542"/>
      <c r="Y15" s="542"/>
      <c r="Z15" s="542"/>
      <c r="AA15" s="542"/>
      <c r="AB15" s="542"/>
      <c r="AC15" s="550"/>
      <c r="AD15" s="542"/>
      <c r="AE15" s="542"/>
      <c r="AF15" s="542"/>
      <c r="AG15" s="538"/>
      <c r="AH15" s="511"/>
      <c r="AI15" s="511"/>
      <c r="AJ15" s="540"/>
    </row>
    <row r="16" spans="1:36" ht="36" customHeight="1" x14ac:dyDescent="0.25">
      <c r="A16" s="1"/>
      <c r="B16" s="520"/>
      <c r="C16" s="510"/>
      <c r="D16" s="510"/>
      <c r="E16" s="510"/>
      <c r="F16" s="553" t="s">
        <v>165</v>
      </c>
      <c r="G16" s="510"/>
      <c r="H16" s="510" t="s">
        <v>89</v>
      </c>
      <c r="I16" s="510" t="s">
        <v>89</v>
      </c>
      <c r="J16" s="29" t="s">
        <v>167</v>
      </c>
      <c r="K16" s="29" t="s">
        <v>168</v>
      </c>
      <c r="L16" s="29" t="s">
        <v>145</v>
      </c>
      <c r="M16" s="28">
        <v>47</v>
      </c>
      <c r="N16" s="513" t="s">
        <v>93</v>
      </c>
      <c r="O16" s="513" t="s">
        <v>94</v>
      </c>
      <c r="P16" s="547" t="s">
        <v>171</v>
      </c>
      <c r="Q16" s="547" t="s">
        <v>172</v>
      </c>
      <c r="R16" s="547" t="s">
        <v>97</v>
      </c>
      <c r="S16" s="547" t="s">
        <v>98</v>
      </c>
      <c r="T16" s="510"/>
      <c r="U16" s="533">
        <f>SUM(V16:AA17)</f>
        <v>1810687.91</v>
      </c>
      <c r="V16" s="533">
        <v>1810687.91</v>
      </c>
      <c r="W16" s="533">
        <v>0</v>
      </c>
      <c r="X16" s="533">
        <v>0</v>
      </c>
      <c r="Y16" s="533">
        <v>0</v>
      </c>
      <c r="Z16" s="533">
        <v>0</v>
      </c>
      <c r="AA16" s="545">
        <v>0</v>
      </c>
      <c r="AB16" s="533">
        <v>319533.15999999997</v>
      </c>
      <c r="AC16" s="547" t="s">
        <v>100</v>
      </c>
      <c r="AD16" s="545">
        <v>0</v>
      </c>
      <c r="AE16" s="545">
        <f>U16</f>
        <v>1810687.91</v>
      </c>
      <c r="AF16" s="545">
        <v>0</v>
      </c>
      <c r="AG16" s="543"/>
      <c r="AH16" s="511"/>
      <c r="AI16" s="511"/>
      <c r="AJ16" s="540"/>
    </row>
    <row r="17" spans="1:36" ht="53.1" customHeight="1" thickBot="1" x14ac:dyDescent="0.3">
      <c r="A17" s="1"/>
      <c r="B17" s="508"/>
      <c r="C17" s="496"/>
      <c r="D17" s="496"/>
      <c r="E17" s="496"/>
      <c r="F17" s="554"/>
      <c r="G17" s="552"/>
      <c r="H17" s="496"/>
      <c r="I17" s="496"/>
      <c r="J17" s="35" t="s">
        <v>169</v>
      </c>
      <c r="K17" s="35" t="s">
        <v>170</v>
      </c>
      <c r="L17" s="35" t="s">
        <v>139</v>
      </c>
      <c r="M17" s="35">
        <v>47</v>
      </c>
      <c r="N17" s="496"/>
      <c r="O17" s="496"/>
      <c r="P17" s="548"/>
      <c r="Q17" s="548"/>
      <c r="R17" s="548"/>
      <c r="S17" s="548"/>
      <c r="T17" s="496"/>
      <c r="U17" s="504"/>
      <c r="V17" s="504"/>
      <c r="W17" s="504"/>
      <c r="X17" s="504"/>
      <c r="Y17" s="504"/>
      <c r="Z17" s="504"/>
      <c r="AA17" s="546"/>
      <c r="AB17" s="504"/>
      <c r="AC17" s="548"/>
      <c r="AD17" s="546"/>
      <c r="AE17" s="548"/>
      <c r="AF17" s="546"/>
      <c r="AG17" s="544"/>
      <c r="AH17" s="498"/>
      <c r="AI17" s="498"/>
      <c r="AJ17" s="540"/>
    </row>
    <row r="18" spans="1:36" ht="48.4" customHeight="1" x14ac:dyDescent="0.25">
      <c r="A18" s="1"/>
      <c r="B18" s="507" t="s">
        <v>173</v>
      </c>
      <c r="C18" s="495" t="s">
        <v>174</v>
      </c>
      <c r="D18" s="495" t="s">
        <v>235</v>
      </c>
      <c r="E18" s="495" t="s">
        <v>155</v>
      </c>
      <c r="F18" s="495" t="s">
        <v>175</v>
      </c>
      <c r="G18" s="495" t="s">
        <v>166</v>
      </c>
      <c r="H18" s="495" t="s">
        <v>89</v>
      </c>
      <c r="I18" s="495" t="s">
        <v>89</v>
      </c>
      <c r="J18" s="34" t="s">
        <v>177</v>
      </c>
      <c r="K18" s="34" t="s">
        <v>178</v>
      </c>
      <c r="L18" s="34" t="s">
        <v>179</v>
      </c>
      <c r="M18" s="34">
        <v>10</v>
      </c>
      <c r="N18" s="495" t="s">
        <v>93</v>
      </c>
      <c r="O18" s="495" t="s">
        <v>113</v>
      </c>
      <c r="P18" s="495" t="s">
        <v>171</v>
      </c>
      <c r="Q18" s="495" t="s">
        <v>172</v>
      </c>
      <c r="R18" s="495" t="s">
        <v>97</v>
      </c>
      <c r="S18" s="495" t="s">
        <v>98</v>
      </c>
      <c r="T18" s="503">
        <f>U18+U20</f>
        <v>793025.96</v>
      </c>
      <c r="U18" s="503">
        <f>SUM(V18:AA19)</f>
        <v>632102.5</v>
      </c>
      <c r="V18" s="503">
        <v>632102.5</v>
      </c>
      <c r="W18" s="503">
        <v>0</v>
      </c>
      <c r="X18" s="503">
        <v>0</v>
      </c>
      <c r="Y18" s="503">
        <v>0</v>
      </c>
      <c r="Z18" s="503">
        <v>0</v>
      </c>
      <c r="AA18" s="503">
        <v>0</v>
      </c>
      <c r="AB18" s="503">
        <v>111547.5</v>
      </c>
      <c r="AC18" s="495" t="s">
        <v>100</v>
      </c>
      <c r="AD18" s="503">
        <v>0</v>
      </c>
      <c r="AE18" s="503">
        <f>U18</f>
        <v>632102.5</v>
      </c>
      <c r="AF18" s="503">
        <v>0</v>
      </c>
      <c r="AG18" s="495"/>
      <c r="AH18" s="497" t="s">
        <v>862</v>
      </c>
      <c r="AI18" s="497" t="s">
        <v>863</v>
      </c>
      <c r="AJ18" s="531">
        <v>45229</v>
      </c>
    </row>
    <row r="19" spans="1:36" ht="59.65" customHeight="1" x14ac:dyDescent="0.25">
      <c r="A19" s="1"/>
      <c r="B19" s="520"/>
      <c r="C19" s="510"/>
      <c r="D19" s="510"/>
      <c r="E19" s="510"/>
      <c r="F19" s="536"/>
      <c r="G19" s="510"/>
      <c r="H19" s="536"/>
      <c r="I19" s="536"/>
      <c r="J19" s="27" t="s">
        <v>180</v>
      </c>
      <c r="K19" s="27" t="s">
        <v>181</v>
      </c>
      <c r="L19" s="27" t="s">
        <v>182</v>
      </c>
      <c r="M19" s="29">
        <v>10</v>
      </c>
      <c r="N19" s="536"/>
      <c r="O19" s="536"/>
      <c r="P19" s="536"/>
      <c r="Q19" s="536"/>
      <c r="R19" s="536"/>
      <c r="S19" s="536"/>
      <c r="T19" s="510"/>
      <c r="U19" s="534"/>
      <c r="V19" s="534"/>
      <c r="W19" s="534"/>
      <c r="X19" s="534"/>
      <c r="Y19" s="534"/>
      <c r="Z19" s="534"/>
      <c r="AA19" s="534"/>
      <c r="AB19" s="534"/>
      <c r="AC19" s="536"/>
      <c r="AD19" s="534"/>
      <c r="AE19" s="536"/>
      <c r="AF19" s="534"/>
      <c r="AG19" s="536"/>
      <c r="AH19" s="511"/>
      <c r="AI19" s="511"/>
      <c r="AJ19" s="535"/>
    </row>
    <row r="20" spans="1:36" ht="49.9" customHeight="1" x14ac:dyDescent="0.25">
      <c r="A20" s="1"/>
      <c r="B20" s="520"/>
      <c r="C20" s="510"/>
      <c r="D20" s="510"/>
      <c r="E20" s="510"/>
      <c r="F20" s="513" t="s">
        <v>176</v>
      </c>
      <c r="G20" s="510"/>
      <c r="H20" s="513" t="s">
        <v>89</v>
      </c>
      <c r="I20" s="513" t="s">
        <v>89</v>
      </c>
      <c r="J20" s="29" t="s">
        <v>177</v>
      </c>
      <c r="K20" s="29" t="s">
        <v>178</v>
      </c>
      <c r="L20" s="29" t="s">
        <v>179</v>
      </c>
      <c r="M20" s="29">
        <v>20</v>
      </c>
      <c r="N20" s="513" t="s">
        <v>93</v>
      </c>
      <c r="O20" s="513" t="s">
        <v>113</v>
      </c>
      <c r="P20" s="513" t="s">
        <v>171</v>
      </c>
      <c r="Q20" s="513" t="s">
        <v>172</v>
      </c>
      <c r="R20" s="513" t="s">
        <v>97</v>
      </c>
      <c r="S20" s="513" t="s">
        <v>98</v>
      </c>
      <c r="T20" s="510"/>
      <c r="U20" s="509">
        <f>SUM(V20:AA21)</f>
        <v>160923.46</v>
      </c>
      <c r="V20" s="533">
        <v>160923.46</v>
      </c>
      <c r="W20" s="533">
        <v>0</v>
      </c>
      <c r="X20" s="533">
        <v>0</v>
      </c>
      <c r="Y20" s="533">
        <v>0</v>
      </c>
      <c r="Z20" s="533">
        <v>0</v>
      </c>
      <c r="AA20" s="533">
        <v>0</v>
      </c>
      <c r="AB20" s="533">
        <v>28398.26</v>
      </c>
      <c r="AC20" s="513" t="s">
        <v>100</v>
      </c>
      <c r="AD20" s="533">
        <v>0</v>
      </c>
      <c r="AE20" s="533">
        <f>U20</f>
        <v>160923.46</v>
      </c>
      <c r="AF20" s="533">
        <v>0</v>
      </c>
      <c r="AG20" s="513"/>
      <c r="AH20" s="511"/>
      <c r="AI20" s="511"/>
      <c r="AJ20" s="535"/>
    </row>
    <row r="21" spans="1:36" ht="63.4" customHeight="1" thickBot="1" x14ac:dyDescent="0.3">
      <c r="A21" s="1"/>
      <c r="B21" s="508"/>
      <c r="C21" s="496"/>
      <c r="D21" s="496"/>
      <c r="E21" s="496"/>
      <c r="F21" s="496"/>
      <c r="G21" s="496"/>
      <c r="H21" s="496"/>
      <c r="I21" s="496"/>
      <c r="J21" s="36" t="s">
        <v>180</v>
      </c>
      <c r="K21" s="36" t="s">
        <v>181</v>
      </c>
      <c r="L21" s="36" t="s">
        <v>182</v>
      </c>
      <c r="M21" s="35">
        <v>20</v>
      </c>
      <c r="N21" s="496"/>
      <c r="O21" s="496"/>
      <c r="P21" s="496"/>
      <c r="Q21" s="496"/>
      <c r="R21" s="496"/>
      <c r="S21" s="496"/>
      <c r="T21" s="496"/>
      <c r="U21" s="504"/>
      <c r="V21" s="504"/>
      <c r="W21" s="504"/>
      <c r="X21" s="504"/>
      <c r="Y21" s="504"/>
      <c r="Z21" s="504"/>
      <c r="AA21" s="504"/>
      <c r="AB21" s="504"/>
      <c r="AC21" s="496"/>
      <c r="AD21" s="504"/>
      <c r="AE21" s="504"/>
      <c r="AF21" s="504"/>
      <c r="AG21" s="496"/>
      <c r="AH21" s="498"/>
      <c r="AI21" s="498"/>
      <c r="AJ21" s="532"/>
    </row>
    <row r="22" spans="1:36" ht="53.65" customHeight="1" x14ac:dyDescent="0.25">
      <c r="A22" s="1"/>
      <c r="B22" s="507" t="s">
        <v>183</v>
      </c>
      <c r="C22" s="495" t="s">
        <v>184</v>
      </c>
      <c r="D22" s="495" t="s">
        <v>235</v>
      </c>
      <c r="E22" s="495" t="s">
        <v>155</v>
      </c>
      <c r="F22" s="495" t="s">
        <v>185</v>
      </c>
      <c r="G22" s="495" t="s">
        <v>166</v>
      </c>
      <c r="H22" s="495" t="s">
        <v>89</v>
      </c>
      <c r="I22" s="495" t="s">
        <v>89</v>
      </c>
      <c r="J22" s="29" t="s">
        <v>177</v>
      </c>
      <c r="K22" s="29" t="s">
        <v>178</v>
      </c>
      <c r="L22" s="29" t="s">
        <v>179</v>
      </c>
      <c r="M22" s="34">
        <v>46</v>
      </c>
      <c r="N22" s="495" t="s">
        <v>93</v>
      </c>
      <c r="O22" s="495" t="s">
        <v>126</v>
      </c>
      <c r="P22" s="495" t="s">
        <v>171</v>
      </c>
      <c r="Q22" s="495" t="s">
        <v>172</v>
      </c>
      <c r="R22" s="495" t="s">
        <v>97</v>
      </c>
      <c r="S22" s="495" t="s">
        <v>98</v>
      </c>
      <c r="T22" s="503">
        <f>U22</f>
        <v>1794094.25</v>
      </c>
      <c r="U22" s="503">
        <f>SUM(V22:AA23)</f>
        <v>1794094.25</v>
      </c>
      <c r="V22" s="503">
        <v>1794094.25</v>
      </c>
      <c r="W22" s="503">
        <v>0</v>
      </c>
      <c r="X22" s="503">
        <v>0</v>
      </c>
      <c r="Y22" s="503">
        <v>0</v>
      </c>
      <c r="Z22" s="503">
        <v>0</v>
      </c>
      <c r="AA22" s="503">
        <v>0</v>
      </c>
      <c r="AB22" s="503">
        <v>316604.87</v>
      </c>
      <c r="AC22" s="495" t="s">
        <v>100</v>
      </c>
      <c r="AD22" s="503">
        <v>0</v>
      </c>
      <c r="AE22" s="503">
        <f>U22</f>
        <v>1794094.25</v>
      </c>
      <c r="AF22" s="503">
        <v>0</v>
      </c>
      <c r="AG22" s="495"/>
      <c r="AH22" s="497" t="s">
        <v>864</v>
      </c>
      <c r="AI22" s="497" t="s">
        <v>865</v>
      </c>
      <c r="AJ22" s="531">
        <v>45301</v>
      </c>
    </row>
    <row r="23" spans="1:36" ht="55.9" customHeight="1" thickBot="1" x14ac:dyDescent="0.3">
      <c r="A23" s="1"/>
      <c r="B23" s="508"/>
      <c r="C23" s="496"/>
      <c r="D23" s="496"/>
      <c r="E23" s="496"/>
      <c r="F23" s="496"/>
      <c r="G23" s="496"/>
      <c r="H23" s="496"/>
      <c r="I23" s="496"/>
      <c r="J23" s="36" t="s">
        <v>180</v>
      </c>
      <c r="K23" s="36" t="s">
        <v>181</v>
      </c>
      <c r="L23" s="36" t="s">
        <v>182</v>
      </c>
      <c r="M23" s="35">
        <v>38</v>
      </c>
      <c r="N23" s="496"/>
      <c r="O23" s="496"/>
      <c r="P23" s="496"/>
      <c r="Q23" s="496"/>
      <c r="R23" s="496"/>
      <c r="S23" s="496"/>
      <c r="T23" s="504"/>
      <c r="U23" s="504"/>
      <c r="V23" s="504"/>
      <c r="W23" s="504"/>
      <c r="X23" s="504"/>
      <c r="Y23" s="504"/>
      <c r="Z23" s="504"/>
      <c r="AA23" s="504"/>
      <c r="AB23" s="504"/>
      <c r="AC23" s="496"/>
      <c r="AD23" s="504"/>
      <c r="AE23" s="504"/>
      <c r="AF23" s="504"/>
      <c r="AG23" s="496"/>
      <c r="AH23" s="498"/>
      <c r="AI23" s="498"/>
      <c r="AJ23" s="532"/>
    </row>
    <row r="24" spans="1:36" ht="48.4" customHeight="1" x14ac:dyDescent="0.25">
      <c r="A24" s="1"/>
      <c r="B24" s="507" t="s">
        <v>186</v>
      </c>
      <c r="C24" s="495" t="s">
        <v>187</v>
      </c>
      <c r="D24" s="495" t="s">
        <v>235</v>
      </c>
      <c r="E24" s="495" t="s">
        <v>155</v>
      </c>
      <c r="F24" s="495" t="s">
        <v>188</v>
      </c>
      <c r="G24" s="495" t="s">
        <v>166</v>
      </c>
      <c r="H24" s="495" t="s">
        <v>89</v>
      </c>
      <c r="I24" s="495" t="s">
        <v>89</v>
      </c>
      <c r="J24" s="34" t="s">
        <v>177</v>
      </c>
      <c r="K24" s="34" t="s">
        <v>178</v>
      </c>
      <c r="L24" s="34" t="s">
        <v>179</v>
      </c>
      <c r="M24" s="34">
        <v>34</v>
      </c>
      <c r="N24" s="495" t="s">
        <v>93</v>
      </c>
      <c r="O24" s="495" t="s">
        <v>94</v>
      </c>
      <c r="P24" s="495" t="s">
        <v>171</v>
      </c>
      <c r="Q24" s="495" t="s">
        <v>172</v>
      </c>
      <c r="R24" s="495" t="s">
        <v>97</v>
      </c>
      <c r="S24" s="495" t="s">
        <v>98</v>
      </c>
      <c r="T24" s="503">
        <f>U24+U26+U28</f>
        <v>4469289.95</v>
      </c>
      <c r="U24" s="503">
        <f>SUM(V24:AA25)</f>
        <v>1461013.88</v>
      </c>
      <c r="V24" s="503">
        <v>1461013.88</v>
      </c>
      <c r="W24" s="503">
        <v>0</v>
      </c>
      <c r="X24" s="503">
        <v>0</v>
      </c>
      <c r="Y24" s="503">
        <v>0</v>
      </c>
      <c r="Z24" s="503">
        <v>0</v>
      </c>
      <c r="AA24" s="503">
        <v>0</v>
      </c>
      <c r="AB24" s="503">
        <v>257825.98</v>
      </c>
      <c r="AC24" s="495" t="s">
        <v>100</v>
      </c>
      <c r="AD24" s="503">
        <v>0</v>
      </c>
      <c r="AE24" s="503">
        <f>U24</f>
        <v>1461013.88</v>
      </c>
      <c r="AF24" s="503">
        <v>0</v>
      </c>
      <c r="AG24" s="495"/>
      <c r="AH24" s="497" t="s">
        <v>865</v>
      </c>
      <c r="AI24" s="497" t="s">
        <v>866</v>
      </c>
      <c r="AJ24" s="531">
        <v>45365</v>
      </c>
    </row>
    <row r="25" spans="1:36" ht="57" customHeight="1" x14ac:dyDescent="0.25">
      <c r="A25" s="1"/>
      <c r="B25" s="520"/>
      <c r="C25" s="510"/>
      <c r="D25" s="510"/>
      <c r="E25" s="510"/>
      <c r="F25" s="536"/>
      <c r="G25" s="510"/>
      <c r="H25" s="536"/>
      <c r="I25" s="536"/>
      <c r="J25" s="27" t="s">
        <v>180</v>
      </c>
      <c r="K25" s="27" t="s">
        <v>181</v>
      </c>
      <c r="L25" s="27" t="s">
        <v>182</v>
      </c>
      <c r="M25" s="29">
        <v>24</v>
      </c>
      <c r="N25" s="536"/>
      <c r="O25" s="536"/>
      <c r="P25" s="536"/>
      <c r="Q25" s="536"/>
      <c r="R25" s="536"/>
      <c r="S25" s="536"/>
      <c r="T25" s="510"/>
      <c r="U25" s="534"/>
      <c r="V25" s="534"/>
      <c r="W25" s="534"/>
      <c r="X25" s="534"/>
      <c r="Y25" s="534"/>
      <c r="Z25" s="534"/>
      <c r="AA25" s="534"/>
      <c r="AB25" s="534"/>
      <c r="AC25" s="536"/>
      <c r="AD25" s="534"/>
      <c r="AE25" s="534"/>
      <c r="AF25" s="534"/>
      <c r="AG25" s="536"/>
      <c r="AH25" s="511"/>
      <c r="AI25" s="511"/>
      <c r="AJ25" s="535"/>
    </row>
    <row r="26" spans="1:36" ht="47.65" customHeight="1" x14ac:dyDescent="0.25">
      <c r="A26" s="1"/>
      <c r="B26" s="520"/>
      <c r="C26" s="510"/>
      <c r="D26" s="510"/>
      <c r="E26" s="510"/>
      <c r="F26" s="513" t="s">
        <v>189</v>
      </c>
      <c r="G26" s="510"/>
      <c r="H26" s="513" t="s">
        <v>89</v>
      </c>
      <c r="I26" s="513" t="s">
        <v>89</v>
      </c>
      <c r="J26" s="27" t="s">
        <v>177</v>
      </c>
      <c r="K26" s="27" t="s">
        <v>178</v>
      </c>
      <c r="L26" s="27" t="s">
        <v>179</v>
      </c>
      <c r="M26" s="29">
        <v>10</v>
      </c>
      <c r="N26" s="513" t="s">
        <v>93</v>
      </c>
      <c r="O26" s="513" t="s">
        <v>113</v>
      </c>
      <c r="P26" s="513" t="s">
        <v>171</v>
      </c>
      <c r="Q26" s="513" t="s">
        <v>172</v>
      </c>
      <c r="R26" s="513" t="s">
        <v>97</v>
      </c>
      <c r="S26" s="513" t="s">
        <v>98</v>
      </c>
      <c r="T26" s="510"/>
      <c r="U26" s="533">
        <f>SUM(V26:AA27)</f>
        <v>758058.1</v>
      </c>
      <c r="V26" s="533">
        <v>758058.1</v>
      </c>
      <c r="W26" s="533">
        <v>0</v>
      </c>
      <c r="X26" s="533">
        <v>0</v>
      </c>
      <c r="Y26" s="533">
        <v>0</v>
      </c>
      <c r="Z26" s="533">
        <v>0</v>
      </c>
      <c r="AA26" s="533">
        <v>0</v>
      </c>
      <c r="AB26" s="533">
        <v>133774.96</v>
      </c>
      <c r="AC26" s="513" t="s">
        <v>100</v>
      </c>
      <c r="AD26" s="533">
        <v>0</v>
      </c>
      <c r="AE26" s="533">
        <f>U26</f>
        <v>758058.1</v>
      </c>
      <c r="AF26" s="533">
        <v>0</v>
      </c>
      <c r="AG26" s="513"/>
      <c r="AH26" s="511"/>
      <c r="AI26" s="511"/>
      <c r="AJ26" s="535"/>
    </row>
    <row r="27" spans="1:36" ht="52.5" customHeight="1" x14ac:dyDescent="0.25">
      <c r="A27" s="1"/>
      <c r="B27" s="520"/>
      <c r="C27" s="510"/>
      <c r="D27" s="510"/>
      <c r="E27" s="510"/>
      <c r="F27" s="536"/>
      <c r="G27" s="510"/>
      <c r="H27" s="536"/>
      <c r="I27" s="536"/>
      <c r="J27" s="27" t="s">
        <v>180</v>
      </c>
      <c r="K27" s="27" t="s">
        <v>181</v>
      </c>
      <c r="L27" s="27" t="s">
        <v>182</v>
      </c>
      <c r="M27" s="29">
        <v>10</v>
      </c>
      <c r="N27" s="536"/>
      <c r="O27" s="536"/>
      <c r="P27" s="536"/>
      <c r="Q27" s="536"/>
      <c r="R27" s="536"/>
      <c r="S27" s="536"/>
      <c r="T27" s="510"/>
      <c r="U27" s="534"/>
      <c r="V27" s="534"/>
      <c r="W27" s="534"/>
      <c r="X27" s="534"/>
      <c r="Y27" s="534"/>
      <c r="Z27" s="534"/>
      <c r="AA27" s="534"/>
      <c r="AB27" s="534"/>
      <c r="AC27" s="536"/>
      <c r="AD27" s="534"/>
      <c r="AE27" s="534"/>
      <c r="AF27" s="534"/>
      <c r="AG27" s="536"/>
      <c r="AH27" s="511"/>
      <c r="AI27" s="511"/>
      <c r="AJ27" s="535"/>
    </row>
    <row r="28" spans="1:36" ht="52.15" customHeight="1" x14ac:dyDescent="0.25">
      <c r="A28" s="1"/>
      <c r="B28" s="520"/>
      <c r="C28" s="510"/>
      <c r="D28" s="510"/>
      <c r="E28" s="510"/>
      <c r="F28" s="513" t="s">
        <v>190</v>
      </c>
      <c r="G28" s="510"/>
      <c r="H28" s="513" t="s">
        <v>89</v>
      </c>
      <c r="I28" s="513" t="s">
        <v>89</v>
      </c>
      <c r="J28" s="27" t="s">
        <v>177</v>
      </c>
      <c r="K28" s="27" t="s">
        <v>178</v>
      </c>
      <c r="L28" s="27" t="s">
        <v>179</v>
      </c>
      <c r="M28" s="29">
        <v>41</v>
      </c>
      <c r="N28" s="513" t="s">
        <v>93</v>
      </c>
      <c r="O28" s="513" t="s">
        <v>127</v>
      </c>
      <c r="P28" s="513" t="s">
        <v>171</v>
      </c>
      <c r="Q28" s="513" t="s">
        <v>172</v>
      </c>
      <c r="R28" s="513" t="s">
        <v>97</v>
      </c>
      <c r="S28" s="513" t="s">
        <v>98</v>
      </c>
      <c r="T28" s="510"/>
      <c r="U28" s="533">
        <f>SUM(V28:AA29)</f>
        <v>2250217.9700000002</v>
      </c>
      <c r="V28" s="533">
        <v>2250217.9700000002</v>
      </c>
      <c r="W28" s="533">
        <v>0</v>
      </c>
      <c r="X28" s="533">
        <v>0</v>
      </c>
      <c r="Y28" s="533">
        <v>0</v>
      </c>
      <c r="Z28" s="533">
        <v>0</v>
      </c>
      <c r="AA28" s="533">
        <v>0</v>
      </c>
      <c r="AB28" s="533">
        <v>397097.3</v>
      </c>
      <c r="AC28" s="513" t="s">
        <v>100</v>
      </c>
      <c r="AD28" s="533">
        <v>0</v>
      </c>
      <c r="AE28" s="533">
        <f>U28</f>
        <v>2250217.9700000002</v>
      </c>
      <c r="AF28" s="533">
        <v>0</v>
      </c>
      <c r="AG28" s="513"/>
      <c r="AH28" s="511"/>
      <c r="AI28" s="511"/>
      <c r="AJ28" s="535"/>
    </row>
    <row r="29" spans="1:36" ht="55.5" customHeight="1" thickBot="1" x14ac:dyDescent="0.3">
      <c r="A29" s="1"/>
      <c r="B29" s="508"/>
      <c r="C29" s="496"/>
      <c r="D29" s="496"/>
      <c r="E29" s="496"/>
      <c r="F29" s="496"/>
      <c r="G29" s="496"/>
      <c r="H29" s="496"/>
      <c r="I29" s="496"/>
      <c r="J29" s="35" t="s">
        <v>180</v>
      </c>
      <c r="K29" s="35" t="s">
        <v>181</v>
      </c>
      <c r="L29" s="35" t="s">
        <v>182</v>
      </c>
      <c r="M29" s="36">
        <v>26</v>
      </c>
      <c r="N29" s="496"/>
      <c r="O29" s="496"/>
      <c r="P29" s="496"/>
      <c r="Q29" s="496"/>
      <c r="R29" s="496"/>
      <c r="S29" s="496"/>
      <c r="T29" s="496"/>
      <c r="U29" s="504"/>
      <c r="V29" s="504"/>
      <c r="W29" s="504"/>
      <c r="X29" s="504"/>
      <c r="Y29" s="504"/>
      <c r="Z29" s="504"/>
      <c r="AA29" s="504"/>
      <c r="AB29" s="504"/>
      <c r="AC29" s="496"/>
      <c r="AD29" s="504"/>
      <c r="AE29" s="504"/>
      <c r="AF29" s="504"/>
      <c r="AG29" s="496"/>
      <c r="AH29" s="498"/>
      <c r="AI29" s="498"/>
      <c r="AJ29" s="532"/>
    </row>
    <row r="30" spans="1:36" ht="52.5" customHeight="1" x14ac:dyDescent="0.25">
      <c r="A30" s="1"/>
      <c r="B30" s="507" t="s">
        <v>191</v>
      </c>
      <c r="C30" s="495" t="s">
        <v>194</v>
      </c>
      <c r="D30" s="495" t="s">
        <v>235</v>
      </c>
      <c r="E30" s="495" t="s">
        <v>155</v>
      </c>
      <c r="F30" s="495" t="s">
        <v>197</v>
      </c>
      <c r="G30" s="495" t="s">
        <v>166</v>
      </c>
      <c r="H30" s="495" t="s">
        <v>89</v>
      </c>
      <c r="I30" s="495" t="s">
        <v>89</v>
      </c>
      <c r="J30" s="27" t="s">
        <v>177</v>
      </c>
      <c r="K30" s="27" t="s">
        <v>178</v>
      </c>
      <c r="L30" s="27" t="s">
        <v>179</v>
      </c>
      <c r="M30" s="34">
        <v>42</v>
      </c>
      <c r="N30" s="495" t="s">
        <v>93</v>
      </c>
      <c r="O30" s="495" t="s">
        <v>128</v>
      </c>
      <c r="P30" s="495" t="s">
        <v>171</v>
      </c>
      <c r="Q30" s="495" t="s">
        <v>172</v>
      </c>
      <c r="R30" s="495" t="s">
        <v>97</v>
      </c>
      <c r="S30" s="495" t="s">
        <v>98</v>
      </c>
      <c r="T30" s="503">
        <f>U30</f>
        <v>870295.79</v>
      </c>
      <c r="U30" s="503">
        <f>SUM(V30:AA31)</f>
        <v>870295.79</v>
      </c>
      <c r="V30" s="503">
        <v>870295.79</v>
      </c>
      <c r="W30" s="503">
        <v>0</v>
      </c>
      <c r="X30" s="503">
        <v>0</v>
      </c>
      <c r="Y30" s="503">
        <v>0</v>
      </c>
      <c r="Z30" s="503">
        <v>0</v>
      </c>
      <c r="AA30" s="503">
        <v>0</v>
      </c>
      <c r="AB30" s="503">
        <v>153581.60999999999</v>
      </c>
      <c r="AC30" s="495" t="s">
        <v>100</v>
      </c>
      <c r="AD30" s="503">
        <v>0</v>
      </c>
      <c r="AE30" s="503">
        <f>U30</f>
        <v>870295.79</v>
      </c>
      <c r="AF30" s="503">
        <v>0</v>
      </c>
      <c r="AG30" s="495"/>
      <c r="AH30" s="497" t="s">
        <v>866</v>
      </c>
      <c r="AI30" s="497" t="s">
        <v>412</v>
      </c>
      <c r="AJ30" s="531">
        <v>45457</v>
      </c>
    </row>
    <row r="31" spans="1:36" ht="66" customHeight="1" thickBot="1" x14ac:dyDescent="0.3">
      <c r="A31" s="1"/>
      <c r="B31" s="508"/>
      <c r="C31" s="496"/>
      <c r="D31" s="496"/>
      <c r="E31" s="496"/>
      <c r="F31" s="496"/>
      <c r="G31" s="496"/>
      <c r="H31" s="496"/>
      <c r="I31" s="496"/>
      <c r="J31" s="35" t="s">
        <v>180</v>
      </c>
      <c r="K31" s="35" t="s">
        <v>181</v>
      </c>
      <c r="L31" s="35" t="s">
        <v>182</v>
      </c>
      <c r="M31" s="36">
        <v>33</v>
      </c>
      <c r="N31" s="496"/>
      <c r="O31" s="496"/>
      <c r="P31" s="496"/>
      <c r="Q31" s="496"/>
      <c r="R31" s="496"/>
      <c r="S31" s="496"/>
      <c r="T31" s="496"/>
      <c r="U31" s="504"/>
      <c r="V31" s="504"/>
      <c r="W31" s="504"/>
      <c r="X31" s="504"/>
      <c r="Y31" s="504"/>
      <c r="Z31" s="504"/>
      <c r="AA31" s="504"/>
      <c r="AB31" s="504"/>
      <c r="AC31" s="496"/>
      <c r="AD31" s="504"/>
      <c r="AE31" s="504"/>
      <c r="AF31" s="504"/>
      <c r="AG31" s="496"/>
      <c r="AH31" s="498"/>
      <c r="AI31" s="498"/>
      <c r="AJ31" s="532"/>
    </row>
    <row r="32" spans="1:36" ht="59.65" customHeight="1" x14ac:dyDescent="0.25">
      <c r="A32" s="1"/>
      <c r="B32" s="507" t="s">
        <v>192</v>
      </c>
      <c r="C32" s="495" t="s">
        <v>195</v>
      </c>
      <c r="D32" s="495" t="s">
        <v>235</v>
      </c>
      <c r="E32" s="495" t="s">
        <v>155</v>
      </c>
      <c r="F32" s="495" t="s">
        <v>155</v>
      </c>
      <c r="G32" s="495" t="s">
        <v>166</v>
      </c>
      <c r="H32" s="495" t="s">
        <v>89</v>
      </c>
      <c r="I32" s="495" t="s">
        <v>89</v>
      </c>
      <c r="J32" s="27" t="s">
        <v>177</v>
      </c>
      <c r="K32" s="27" t="s">
        <v>178</v>
      </c>
      <c r="L32" s="27" t="s">
        <v>179</v>
      </c>
      <c r="M32" s="34">
        <v>38</v>
      </c>
      <c r="N32" s="495" t="s">
        <v>93</v>
      </c>
      <c r="O32" s="495" t="s">
        <v>133</v>
      </c>
      <c r="P32" s="495" t="s">
        <v>171</v>
      </c>
      <c r="Q32" s="495" t="s">
        <v>172</v>
      </c>
      <c r="R32" s="495" t="s">
        <v>97</v>
      </c>
      <c r="S32" s="495" t="s">
        <v>98</v>
      </c>
      <c r="T32" s="503">
        <f>U32</f>
        <v>2327858.16</v>
      </c>
      <c r="U32" s="503">
        <f>SUM(V32:AA33)</f>
        <v>2327858.16</v>
      </c>
      <c r="V32" s="503">
        <v>2327858.16</v>
      </c>
      <c r="W32" s="503">
        <v>0</v>
      </c>
      <c r="X32" s="503">
        <v>0</v>
      </c>
      <c r="Y32" s="503">
        <v>0</v>
      </c>
      <c r="Z32" s="503">
        <v>0</v>
      </c>
      <c r="AA32" s="503">
        <v>0</v>
      </c>
      <c r="AB32" s="503">
        <v>410798.5</v>
      </c>
      <c r="AC32" s="495" t="s">
        <v>100</v>
      </c>
      <c r="AD32" s="503">
        <v>0</v>
      </c>
      <c r="AE32" s="503">
        <f>U32</f>
        <v>2327858.16</v>
      </c>
      <c r="AF32" s="503">
        <v>0</v>
      </c>
      <c r="AG32" s="495"/>
      <c r="AH32" s="497" t="s">
        <v>503</v>
      </c>
      <c r="AI32" s="497" t="s">
        <v>867</v>
      </c>
      <c r="AJ32" s="499">
        <v>45667</v>
      </c>
    </row>
    <row r="33" spans="1:36" ht="59.65" customHeight="1" thickBot="1" x14ac:dyDescent="0.3">
      <c r="A33" s="1"/>
      <c r="B33" s="508"/>
      <c r="C33" s="496"/>
      <c r="D33" s="496"/>
      <c r="E33" s="496"/>
      <c r="F33" s="496"/>
      <c r="G33" s="496"/>
      <c r="H33" s="496"/>
      <c r="I33" s="496"/>
      <c r="J33" s="35" t="s">
        <v>180</v>
      </c>
      <c r="K33" s="35" t="s">
        <v>181</v>
      </c>
      <c r="L33" s="35" t="s">
        <v>182</v>
      </c>
      <c r="M33" s="35">
        <v>38</v>
      </c>
      <c r="N33" s="496"/>
      <c r="O33" s="496"/>
      <c r="P33" s="496"/>
      <c r="Q33" s="496"/>
      <c r="R33" s="496"/>
      <c r="S33" s="496"/>
      <c r="T33" s="496"/>
      <c r="U33" s="504"/>
      <c r="V33" s="504"/>
      <c r="W33" s="504"/>
      <c r="X33" s="504"/>
      <c r="Y33" s="504"/>
      <c r="Z33" s="504"/>
      <c r="AA33" s="504"/>
      <c r="AB33" s="504"/>
      <c r="AC33" s="496"/>
      <c r="AD33" s="504"/>
      <c r="AE33" s="504"/>
      <c r="AF33" s="504"/>
      <c r="AG33" s="496"/>
      <c r="AH33" s="498"/>
      <c r="AI33" s="498"/>
      <c r="AJ33" s="500"/>
    </row>
    <row r="34" spans="1:36" ht="52.9" customHeight="1" x14ac:dyDescent="0.25">
      <c r="A34" s="1"/>
      <c r="B34" s="507" t="s">
        <v>193</v>
      </c>
      <c r="C34" s="495" t="s">
        <v>196</v>
      </c>
      <c r="D34" s="495" t="s">
        <v>235</v>
      </c>
      <c r="E34" s="495" t="s">
        <v>155</v>
      </c>
      <c r="F34" s="495" t="s">
        <v>198</v>
      </c>
      <c r="G34" s="495" t="s">
        <v>166</v>
      </c>
      <c r="H34" s="495" t="s">
        <v>89</v>
      </c>
      <c r="I34" s="495" t="s">
        <v>89</v>
      </c>
      <c r="J34" s="27" t="s">
        <v>177</v>
      </c>
      <c r="K34" s="27" t="s">
        <v>178</v>
      </c>
      <c r="L34" s="27" t="s">
        <v>179</v>
      </c>
      <c r="M34" s="29">
        <v>35</v>
      </c>
      <c r="N34" s="495" t="s">
        <v>93</v>
      </c>
      <c r="O34" s="495" t="s">
        <v>128</v>
      </c>
      <c r="P34" s="495" t="s">
        <v>171</v>
      </c>
      <c r="Q34" s="495" t="s">
        <v>172</v>
      </c>
      <c r="R34" s="495" t="s">
        <v>97</v>
      </c>
      <c r="S34" s="495" t="s">
        <v>98</v>
      </c>
      <c r="T34" s="503">
        <f>U34</f>
        <v>1012276.86</v>
      </c>
      <c r="U34" s="503">
        <f>SUM(V34:AA35)</f>
        <v>1012276.86</v>
      </c>
      <c r="V34" s="503">
        <v>1012276.86</v>
      </c>
      <c r="W34" s="503">
        <v>0</v>
      </c>
      <c r="X34" s="503">
        <v>0</v>
      </c>
      <c r="Y34" s="503">
        <v>0</v>
      </c>
      <c r="Z34" s="503">
        <v>0</v>
      </c>
      <c r="AA34" s="503">
        <v>0</v>
      </c>
      <c r="AB34" s="503">
        <v>178637.1</v>
      </c>
      <c r="AC34" s="495" t="s">
        <v>100</v>
      </c>
      <c r="AD34" s="503">
        <v>0</v>
      </c>
      <c r="AE34" s="503">
        <f>U34</f>
        <v>1012276.86</v>
      </c>
      <c r="AF34" s="503">
        <v>0</v>
      </c>
      <c r="AG34" s="495"/>
      <c r="AH34" s="497" t="s">
        <v>868</v>
      </c>
      <c r="AI34" s="497" t="s">
        <v>869</v>
      </c>
      <c r="AJ34" s="499">
        <v>45838</v>
      </c>
    </row>
    <row r="35" spans="1:36" ht="64.5" customHeight="1" thickBot="1" x14ac:dyDescent="0.3">
      <c r="A35" s="1"/>
      <c r="B35" s="520"/>
      <c r="C35" s="510"/>
      <c r="D35" s="510"/>
      <c r="E35" s="510"/>
      <c r="F35" s="510"/>
      <c r="G35" s="510"/>
      <c r="H35" s="510"/>
      <c r="I35" s="510"/>
      <c r="J35" s="210" t="s">
        <v>180</v>
      </c>
      <c r="K35" s="210" t="s">
        <v>181</v>
      </c>
      <c r="L35" s="210" t="s">
        <v>182</v>
      </c>
      <c r="M35" s="210">
        <v>25</v>
      </c>
      <c r="N35" s="510"/>
      <c r="O35" s="510"/>
      <c r="P35" s="510"/>
      <c r="Q35" s="510"/>
      <c r="R35" s="510"/>
      <c r="S35" s="510"/>
      <c r="T35" s="510"/>
      <c r="U35" s="509"/>
      <c r="V35" s="509"/>
      <c r="W35" s="509"/>
      <c r="X35" s="509"/>
      <c r="Y35" s="509"/>
      <c r="Z35" s="509"/>
      <c r="AA35" s="509"/>
      <c r="AB35" s="509"/>
      <c r="AC35" s="510"/>
      <c r="AD35" s="509"/>
      <c r="AE35" s="509"/>
      <c r="AF35" s="509"/>
      <c r="AG35" s="510"/>
      <c r="AH35" s="511"/>
      <c r="AI35" s="511"/>
      <c r="AJ35" s="506"/>
    </row>
    <row r="36" spans="1:36" ht="55.15" customHeight="1" x14ac:dyDescent="0.25">
      <c r="A36" s="1"/>
      <c r="B36" s="523" t="s">
        <v>394</v>
      </c>
      <c r="C36" s="512" t="s">
        <v>395</v>
      </c>
      <c r="D36" s="512" t="s">
        <v>396</v>
      </c>
      <c r="E36" s="512" t="s">
        <v>155</v>
      </c>
      <c r="F36" s="512" t="s">
        <v>397</v>
      </c>
      <c r="G36" s="512" t="s">
        <v>166</v>
      </c>
      <c r="H36" s="512" t="s">
        <v>89</v>
      </c>
      <c r="I36" s="512" t="s">
        <v>89</v>
      </c>
      <c r="J36" s="34" t="s">
        <v>398</v>
      </c>
      <c r="K36" s="34" t="s">
        <v>399</v>
      </c>
      <c r="L36" s="34" t="s">
        <v>179</v>
      </c>
      <c r="M36" s="34">
        <v>15</v>
      </c>
      <c r="N36" s="512" t="s">
        <v>93</v>
      </c>
      <c r="O36" s="512" t="s">
        <v>94</v>
      </c>
      <c r="P36" s="512" t="s">
        <v>171</v>
      </c>
      <c r="Q36" s="512" t="s">
        <v>172</v>
      </c>
      <c r="R36" s="512" t="s">
        <v>97</v>
      </c>
      <c r="S36" s="512" t="s">
        <v>98</v>
      </c>
      <c r="T36" s="521">
        <f>SUM(U36:U47)</f>
        <v>1049576.98</v>
      </c>
      <c r="U36" s="521">
        <f>V36</f>
        <v>131056.22</v>
      </c>
      <c r="V36" s="521">
        <v>131056.22</v>
      </c>
      <c r="W36" s="521">
        <v>0</v>
      </c>
      <c r="X36" s="521">
        <v>0</v>
      </c>
      <c r="Y36" s="521">
        <v>0</v>
      </c>
      <c r="Z36" s="521">
        <v>0</v>
      </c>
      <c r="AA36" s="521">
        <v>0</v>
      </c>
      <c r="AB36" s="521">
        <v>23127.57</v>
      </c>
      <c r="AC36" s="512" t="s">
        <v>100</v>
      </c>
      <c r="AD36" s="521">
        <v>0</v>
      </c>
      <c r="AE36" s="521">
        <f>U36</f>
        <v>131056.22</v>
      </c>
      <c r="AF36" s="521">
        <v>0</v>
      </c>
      <c r="AG36" s="512"/>
      <c r="AH36" s="516" t="s">
        <v>400</v>
      </c>
      <c r="AI36" s="516" t="s">
        <v>401</v>
      </c>
      <c r="AJ36" s="518">
        <v>45492</v>
      </c>
    </row>
    <row r="37" spans="1:36" ht="54.4" customHeight="1" x14ac:dyDescent="0.25">
      <c r="A37" s="1"/>
      <c r="B37" s="530"/>
      <c r="C37" s="514"/>
      <c r="D37" s="514"/>
      <c r="E37" s="514"/>
      <c r="F37" s="514"/>
      <c r="G37" s="514"/>
      <c r="H37" s="514"/>
      <c r="I37" s="514"/>
      <c r="J37" s="27" t="s">
        <v>402</v>
      </c>
      <c r="K37" s="27" t="s">
        <v>403</v>
      </c>
      <c r="L37" s="27" t="s">
        <v>182</v>
      </c>
      <c r="M37" s="27">
        <v>150</v>
      </c>
      <c r="N37" s="514"/>
      <c r="O37" s="514"/>
      <c r="P37" s="514"/>
      <c r="Q37" s="514"/>
      <c r="R37" s="514"/>
      <c r="S37" s="514"/>
      <c r="T37" s="514"/>
      <c r="U37" s="527"/>
      <c r="V37" s="527"/>
      <c r="W37" s="527"/>
      <c r="X37" s="527"/>
      <c r="Y37" s="527"/>
      <c r="Z37" s="527"/>
      <c r="AA37" s="527"/>
      <c r="AB37" s="527"/>
      <c r="AC37" s="514"/>
      <c r="AD37" s="527"/>
      <c r="AE37" s="527"/>
      <c r="AF37" s="527"/>
      <c r="AG37" s="514"/>
      <c r="AH37" s="528"/>
      <c r="AI37" s="528"/>
      <c r="AJ37" s="529"/>
    </row>
    <row r="38" spans="1:36" ht="58.5" customHeight="1" x14ac:dyDescent="0.25">
      <c r="A38" s="1"/>
      <c r="B38" s="530"/>
      <c r="C38" s="514"/>
      <c r="D38" s="514"/>
      <c r="E38" s="514"/>
      <c r="F38" s="514" t="s">
        <v>404</v>
      </c>
      <c r="G38" s="514"/>
      <c r="H38" s="514" t="s">
        <v>89</v>
      </c>
      <c r="I38" s="514" t="s">
        <v>89</v>
      </c>
      <c r="J38" s="27" t="s">
        <v>398</v>
      </c>
      <c r="K38" s="27" t="s">
        <v>399</v>
      </c>
      <c r="L38" s="27" t="s">
        <v>179</v>
      </c>
      <c r="M38" s="27">
        <v>20</v>
      </c>
      <c r="N38" s="514" t="s">
        <v>93</v>
      </c>
      <c r="O38" s="514" t="s">
        <v>113</v>
      </c>
      <c r="P38" s="514" t="s">
        <v>171</v>
      </c>
      <c r="Q38" s="514" t="s">
        <v>172</v>
      </c>
      <c r="R38" s="514" t="s">
        <v>97</v>
      </c>
      <c r="S38" s="514" t="s">
        <v>98</v>
      </c>
      <c r="T38" s="514"/>
      <c r="U38" s="527">
        <f>V38</f>
        <v>70345.73</v>
      </c>
      <c r="V38" s="527">
        <v>70345.73</v>
      </c>
      <c r="W38" s="527">
        <v>0</v>
      </c>
      <c r="X38" s="527">
        <v>0</v>
      </c>
      <c r="Y38" s="527">
        <v>0</v>
      </c>
      <c r="Z38" s="527">
        <v>0</v>
      </c>
      <c r="AA38" s="527">
        <v>0</v>
      </c>
      <c r="AB38" s="527">
        <v>12413.96</v>
      </c>
      <c r="AC38" s="514" t="s">
        <v>100</v>
      </c>
      <c r="AD38" s="527">
        <v>0</v>
      </c>
      <c r="AE38" s="527">
        <f>U38</f>
        <v>70345.73</v>
      </c>
      <c r="AF38" s="527">
        <v>0</v>
      </c>
      <c r="AG38" s="514"/>
      <c r="AH38" s="528"/>
      <c r="AI38" s="528"/>
      <c r="AJ38" s="529"/>
    </row>
    <row r="39" spans="1:36" ht="55.15" customHeight="1" x14ac:dyDescent="0.25">
      <c r="A39" s="1"/>
      <c r="B39" s="530"/>
      <c r="C39" s="514"/>
      <c r="D39" s="514"/>
      <c r="E39" s="514"/>
      <c r="F39" s="514"/>
      <c r="G39" s="514"/>
      <c r="H39" s="514"/>
      <c r="I39" s="514"/>
      <c r="J39" s="27" t="s">
        <v>402</v>
      </c>
      <c r="K39" s="27" t="s">
        <v>403</v>
      </c>
      <c r="L39" s="27" t="s">
        <v>182</v>
      </c>
      <c r="M39" s="27">
        <v>30</v>
      </c>
      <c r="N39" s="514"/>
      <c r="O39" s="514"/>
      <c r="P39" s="514"/>
      <c r="Q39" s="514"/>
      <c r="R39" s="514"/>
      <c r="S39" s="514"/>
      <c r="T39" s="514"/>
      <c r="U39" s="527"/>
      <c r="V39" s="527"/>
      <c r="W39" s="527"/>
      <c r="X39" s="527"/>
      <c r="Y39" s="527"/>
      <c r="Z39" s="527"/>
      <c r="AA39" s="527"/>
      <c r="AB39" s="527"/>
      <c r="AC39" s="514"/>
      <c r="AD39" s="527"/>
      <c r="AE39" s="527"/>
      <c r="AF39" s="527"/>
      <c r="AG39" s="514"/>
      <c r="AH39" s="528"/>
      <c r="AI39" s="528"/>
      <c r="AJ39" s="529"/>
    </row>
    <row r="40" spans="1:36" ht="54.4" customHeight="1" x14ac:dyDescent="0.25">
      <c r="A40" s="1"/>
      <c r="B40" s="530"/>
      <c r="C40" s="514"/>
      <c r="D40" s="514"/>
      <c r="E40" s="514"/>
      <c r="F40" s="514" t="s">
        <v>405</v>
      </c>
      <c r="G40" s="514"/>
      <c r="H40" s="514" t="s">
        <v>89</v>
      </c>
      <c r="I40" s="514" t="s">
        <v>89</v>
      </c>
      <c r="J40" s="27" t="s">
        <v>398</v>
      </c>
      <c r="K40" s="27" t="s">
        <v>399</v>
      </c>
      <c r="L40" s="27" t="s">
        <v>179</v>
      </c>
      <c r="M40" s="27">
        <v>10</v>
      </c>
      <c r="N40" s="514" t="s">
        <v>93</v>
      </c>
      <c r="O40" s="514" t="s">
        <v>113</v>
      </c>
      <c r="P40" s="514" t="s">
        <v>171</v>
      </c>
      <c r="Q40" s="514" t="s">
        <v>172</v>
      </c>
      <c r="R40" s="514" t="s">
        <v>97</v>
      </c>
      <c r="S40" s="514" t="s">
        <v>98</v>
      </c>
      <c r="T40" s="514"/>
      <c r="U40" s="527">
        <f>V40</f>
        <v>188667.58</v>
      </c>
      <c r="V40" s="527">
        <v>188667.58</v>
      </c>
      <c r="W40" s="527">
        <v>0</v>
      </c>
      <c r="X40" s="527">
        <v>0</v>
      </c>
      <c r="Y40" s="527">
        <v>0</v>
      </c>
      <c r="Z40" s="527">
        <v>0</v>
      </c>
      <c r="AA40" s="527">
        <v>0</v>
      </c>
      <c r="AB40" s="527">
        <v>33294.29</v>
      </c>
      <c r="AC40" s="514" t="s">
        <v>100</v>
      </c>
      <c r="AD40" s="527">
        <v>0</v>
      </c>
      <c r="AE40" s="527">
        <f>U40</f>
        <v>188667.58</v>
      </c>
      <c r="AF40" s="527">
        <v>0</v>
      </c>
      <c r="AG40" s="514"/>
      <c r="AH40" s="528"/>
      <c r="AI40" s="528"/>
      <c r="AJ40" s="529"/>
    </row>
    <row r="41" spans="1:36" ht="52.9" customHeight="1" x14ac:dyDescent="0.25">
      <c r="A41" s="1"/>
      <c r="B41" s="530"/>
      <c r="C41" s="514"/>
      <c r="D41" s="514"/>
      <c r="E41" s="514"/>
      <c r="F41" s="514"/>
      <c r="G41" s="514"/>
      <c r="H41" s="514"/>
      <c r="I41" s="514"/>
      <c r="J41" s="27" t="s">
        <v>402</v>
      </c>
      <c r="K41" s="27" t="s">
        <v>403</v>
      </c>
      <c r="L41" s="27" t="s">
        <v>182</v>
      </c>
      <c r="M41" s="27">
        <v>15</v>
      </c>
      <c r="N41" s="514"/>
      <c r="O41" s="514"/>
      <c r="P41" s="514"/>
      <c r="Q41" s="514"/>
      <c r="R41" s="514"/>
      <c r="S41" s="514"/>
      <c r="T41" s="514"/>
      <c r="U41" s="527"/>
      <c r="V41" s="527"/>
      <c r="W41" s="527"/>
      <c r="X41" s="527"/>
      <c r="Y41" s="527"/>
      <c r="Z41" s="527"/>
      <c r="AA41" s="527"/>
      <c r="AB41" s="527"/>
      <c r="AC41" s="514"/>
      <c r="AD41" s="527"/>
      <c r="AE41" s="527"/>
      <c r="AF41" s="527"/>
      <c r="AG41" s="514"/>
      <c r="AH41" s="528"/>
      <c r="AI41" s="528"/>
      <c r="AJ41" s="529"/>
    </row>
    <row r="42" spans="1:36" ht="57.4" customHeight="1" x14ac:dyDescent="0.25">
      <c r="A42" s="1"/>
      <c r="B42" s="530"/>
      <c r="C42" s="514"/>
      <c r="D42" s="514"/>
      <c r="E42" s="514"/>
      <c r="F42" s="514" t="s">
        <v>406</v>
      </c>
      <c r="G42" s="514"/>
      <c r="H42" s="514" t="s">
        <v>89</v>
      </c>
      <c r="I42" s="514" t="s">
        <v>89</v>
      </c>
      <c r="J42" s="27" t="s">
        <v>398</v>
      </c>
      <c r="K42" s="27" t="s">
        <v>399</v>
      </c>
      <c r="L42" s="27" t="s">
        <v>179</v>
      </c>
      <c r="M42" s="27">
        <v>25</v>
      </c>
      <c r="N42" s="514" t="s">
        <v>93</v>
      </c>
      <c r="O42" s="514" t="s">
        <v>128</v>
      </c>
      <c r="P42" s="514" t="s">
        <v>171</v>
      </c>
      <c r="Q42" s="514" t="s">
        <v>172</v>
      </c>
      <c r="R42" s="514" t="s">
        <v>97</v>
      </c>
      <c r="S42" s="514" t="s">
        <v>98</v>
      </c>
      <c r="T42" s="514"/>
      <c r="U42" s="527">
        <f>V42</f>
        <v>184115.72</v>
      </c>
      <c r="V42" s="527">
        <v>184115.72</v>
      </c>
      <c r="W42" s="527">
        <v>0</v>
      </c>
      <c r="X42" s="527">
        <v>0</v>
      </c>
      <c r="Y42" s="527">
        <v>0</v>
      </c>
      <c r="Z42" s="527">
        <v>0</v>
      </c>
      <c r="AA42" s="527">
        <v>0</v>
      </c>
      <c r="AB42" s="527">
        <v>32491.01</v>
      </c>
      <c r="AC42" s="514" t="s">
        <v>100</v>
      </c>
      <c r="AD42" s="527">
        <v>0</v>
      </c>
      <c r="AE42" s="527">
        <f>U42</f>
        <v>184115.72</v>
      </c>
      <c r="AF42" s="527">
        <v>0</v>
      </c>
      <c r="AG42" s="514"/>
      <c r="AH42" s="528"/>
      <c r="AI42" s="528"/>
      <c r="AJ42" s="529"/>
    </row>
    <row r="43" spans="1:36" ht="53.65" customHeight="1" x14ac:dyDescent="0.25">
      <c r="A43" s="1"/>
      <c r="B43" s="530"/>
      <c r="C43" s="514"/>
      <c r="D43" s="514"/>
      <c r="E43" s="514"/>
      <c r="F43" s="514"/>
      <c r="G43" s="514"/>
      <c r="H43" s="514"/>
      <c r="I43" s="514"/>
      <c r="J43" s="27" t="s">
        <v>402</v>
      </c>
      <c r="K43" s="27" t="s">
        <v>403</v>
      </c>
      <c r="L43" s="27" t="s">
        <v>182</v>
      </c>
      <c r="M43" s="27">
        <v>45</v>
      </c>
      <c r="N43" s="514"/>
      <c r="O43" s="514"/>
      <c r="P43" s="514"/>
      <c r="Q43" s="514"/>
      <c r="R43" s="514"/>
      <c r="S43" s="514"/>
      <c r="T43" s="514"/>
      <c r="U43" s="527"/>
      <c r="V43" s="527"/>
      <c r="W43" s="527"/>
      <c r="X43" s="527"/>
      <c r="Y43" s="527"/>
      <c r="Z43" s="527"/>
      <c r="AA43" s="527"/>
      <c r="AB43" s="527"/>
      <c r="AC43" s="514"/>
      <c r="AD43" s="527"/>
      <c r="AE43" s="527"/>
      <c r="AF43" s="527"/>
      <c r="AG43" s="514"/>
      <c r="AH43" s="528"/>
      <c r="AI43" s="528"/>
      <c r="AJ43" s="529"/>
    </row>
    <row r="44" spans="1:36" ht="51" customHeight="1" x14ac:dyDescent="0.25">
      <c r="A44" s="1"/>
      <c r="B44" s="530"/>
      <c r="C44" s="514"/>
      <c r="D44" s="514"/>
      <c r="E44" s="514"/>
      <c r="F44" s="514" t="s">
        <v>407</v>
      </c>
      <c r="G44" s="514"/>
      <c r="H44" s="514" t="s">
        <v>89</v>
      </c>
      <c r="I44" s="514" t="s">
        <v>89</v>
      </c>
      <c r="J44" s="27" t="s">
        <v>398</v>
      </c>
      <c r="K44" s="27" t="s">
        <v>399</v>
      </c>
      <c r="L44" s="27" t="s">
        <v>179</v>
      </c>
      <c r="M44" s="27">
        <v>15</v>
      </c>
      <c r="N44" s="514" t="s">
        <v>93</v>
      </c>
      <c r="O44" s="514" t="s">
        <v>128</v>
      </c>
      <c r="P44" s="514" t="s">
        <v>171</v>
      </c>
      <c r="Q44" s="514" t="s">
        <v>172</v>
      </c>
      <c r="R44" s="514" t="s">
        <v>97</v>
      </c>
      <c r="S44" s="514" t="s">
        <v>98</v>
      </c>
      <c r="T44" s="514"/>
      <c r="U44" s="527">
        <f>V44</f>
        <v>269266.73</v>
      </c>
      <c r="V44" s="527">
        <v>269266.73</v>
      </c>
      <c r="W44" s="527">
        <v>0</v>
      </c>
      <c r="X44" s="527">
        <v>0</v>
      </c>
      <c r="Y44" s="527">
        <v>0</v>
      </c>
      <c r="Z44" s="527">
        <v>0</v>
      </c>
      <c r="AA44" s="527">
        <v>0</v>
      </c>
      <c r="AB44" s="527">
        <v>47517.66</v>
      </c>
      <c r="AC44" s="514" t="s">
        <v>100</v>
      </c>
      <c r="AD44" s="527">
        <v>0</v>
      </c>
      <c r="AE44" s="527">
        <f>U44</f>
        <v>269266.73</v>
      </c>
      <c r="AF44" s="527">
        <v>0</v>
      </c>
      <c r="AG44" s="514"/>
      <c r="AH44" s="528"/>
      <c r="AI44" s="528"/>
      <c r="AJ44" s="529"/>
    </row>
    <row r="45" spans="1:36" ht="56.65" customHeight="1" x14ac:dyDescent="0.25">
      <c r="A45" s="1"/>
      <c r="B45" s="530"/>
      <c r="C45" s="514"/>
      <c r="D45" s="514"/>
      <c r="E45" s="514"/>
      <c r="F45" s="514"/>
      <c r="G45" s="514"/>
      <c r="H45" s="514"/>
      <c r="I45" s="514"/>
      <c r="J45" s="27" t="s">
        <v>402</v>
      </c>
      <c r="K45" s="27" t="s">
        <v>403</v>
      </c>
      <c r="L45" s="27" t="s">
        <v>182</v>
      </c>
      <c r="M45" s="27">
        <v>50</v>
      </c>
      <c r="N45" s="514"/>
      <c r="O45" s="514"/>
      <c r="P45" s="514"/>
      <c r="Q45" s="514"/>
      <c r="R45" s="514"/>
      <c r="S45" s="514"/>
      <c r="T45" s="514"/>
      <c r="U45" s="527"/>
      <c r="V45" s="527"/>
      <c r="W45" s="527"/>
      <c r="X45" s="527"/>
      <c r="Y45" s="527"/>
      <c r="Z45" s="527"/>
      <c r="AA45" s="527"/>
      <c r="AB45" s="527"/>
      <c r="AC45" s="514"/>
      <c r="AD45" s="527"/>
      <c r="AE45" s="527"/>
      <c r="AF45" s="527"/>
      <c r="AG45" s="514"/>
      <c r="AH45" s="528"/>
      <c r="AI45" s="528"/>
      <c r="AJ45" s="529"/>
    </row>
    <row r="46" spans="1:36" ht="54.4" customHeight="1" x14ac:dyDescent="0.25">
      <c r="A46" s="1"/>
      <c r="B46" s="530"/>
      <c r="C46" s="514"/>
      <c r="D46" s="514"/>
      <c r="E46" s="514"/>
      <c r="F46" s="514" t="s">
        <v>408</v>
      </c>
      <c r="G46" s="514"/>
      <c r="H46" s="514" t="s">
        <v>89</v>
      </c>
      <c r="I46" s="514" t="s">
        <v>89</v>
      </c>
      <c r="J46" s="27" t="s">
        <v>398</v>
      </c>
      <c r="K46" s="27" t="s">
        <v>399</v>
      </c>
      <c r="L46" s="27" t="s">
        <v>179</v>
      </c>
      <c r="M46" s="27">
        <v>15</v>
      </c>
      <c r="N46" s="514" t="s">
        <v>93</v>
      </c>
      <c r="O46" s="514" t="s">
        <v>127</v>
      </c>
      <c r="P46" s="514" t="s">
        <v>171</v>
      </c>
      <c r="Q46" s="514" t="s">
        <v>172</v>
      </c>
      <c r="R46" s="514" t="s">
        <v>97</v>
      </c>
      <c r="S46" s="514" t="s">
        <v>98</v>
      </c>
      <c r="T46" s="514"/>
      <c r="U46" s="527">
        <f>V46</f>
        <v>206125</v>
      </c>
      <c r="V46" s="527">
        <v>206125</v>
      </c>
      <c r="W46" s="527">
        <v>0</v>
      </c>
      <c r="X46" s="527">
        <v>0</v>
      </c>
      <c r="Y46" s="527">
        <v>0</v>
      </c>
      <c r="Z46" s="527">
        <v>0</v>
      </c>
      <c r="AA46" s="527">
        <v>0</v>
      </c>
      <c r="AB46" s="527">
        <v>36375</v>
      </c>
      <c r="AC46" s="514" t="s">
        <v>100</v>
      </c>
      <c r="AD46" s="527">
        <v>0</v>
      </c>
      <c r="AE46" s="527">
        <f>U46</f>
        <v>206125</v>
      </c>
      <c r="AF46" s="527">
        <v>0</v>
      </c>
      <c r="AG46" s="514"/>
      <c r="AH46" s="528"/>
      <c r="AI46" s="528"/>
      <c r="AJ46" s="529"/>
    </row>
    <row r="47" spans="1:36" ht="55.5" customHeight="1" thickBot="1" x14ac:dyDescent="0.3">
      <c r="A47" s="1"/>
      <c r="B47" s="524"/>
      <c r="C47" s="515"/>
      <c r="D47" s="515"/>
      <c r="E47" s="515"/>
      <c r="F47" s="515"/>
      <c r="G47" s="515"/>
      <c r="H47" s="515"/>
      <c r="I47" s="515"/>
      <c r="J47" s="35" t="s">
        <v>402</v>
      </c>
      <c r="K47" s="35" t="s">
        <v>403</v>
      </c>
      <c r="L47" s="35" t="s">
        <v>182</v>
      </c>
      <c r="M47" s="35">
        <v>15</v>
      </c>
      <c r="N47" s="515"/>
      <c r="O47" s="515"/>
      <c r="P47" s="515"/>
      <c r="Q47" s="515"/>
      <c r="R47" s="515"/>
      <c r="S47" s="515"/>
      <c r="T47" s="515"/>
      <c r="U47" s="522"/>
      <c r="V47" s="522"/>
      <c r="W47" s="522"/>
      <c r="X47" s="522"/>
      <c r="Y47" s="522"/>
      <c r="Z47" s="522"/>
      <c r="AA47" s="522"/>
      <c r="AB47" s="522"/>
      <c r="AC47" s="515"/>
      <c r="AD47" s="522"/>
      <c r="AE47" s="522"/>
      <c r="AF47" s="522"/>
      <c r="AG47" s="515"/>
      <c r="AH47" s="517"/>
      <c r="AI47" s="517"/>
      <c r="AJ47" s="519"/>
    </row>
    <row r="48" spans="1:36" ht="52.9" customHeight="1" x14ac:dyDescent="0.25">
      <c r="A48" s="1"/>
      <c r="B48" s="523" t="s">
        <v>409</v>
      </c>
      <c r="C48" s="512" t="s">
        <v>410</v>
      </c>
      <c r="D48" s="512" t="s">
        <v>396</v>
      </c>
      <c r="E48" s="512" t="s">
        <v>155</v>
      </c>
      <c r="F48" s="512" t="s">
        <v>411</v>
      </c>
      <c r="G48" s="512" t="s">
        <v>166</v>
      </c>
      <c r="H48" s="512" t="s">
        <v>89</v>
      </c>
      <c r="I48" s="512" t="s">
        <v>89</v>
      </c>
      <c r="J48" s="34" t="s">
        <v>398</v>
      </c>
      <c r="K48" s="34" t="s">
        <v>399</v>
      </c>
      <c r="L48" s="34" t="s">
        <v>179</v>
      </c>
      <c r="M48" s="34">
        <v>20</v>
      </c>
      <c r="N48" s="512" t="s">
        <v>93</v>
      </c>
      <c r="O48" s="512" t="s">
        <v>113</v>
      </c>
      <c r="P48" s="512" t="s">
        <v>171</v>
      </c>
      <c r="Q48" s="512" t="s">
        <v>172</v>
      </c>
      <c r="R48" s="512" t="s">
        <v>97</v>
      </c>
      <c r="S48" s="512" t="s">
        <v>98</v>
      </c>
      <c r="T48" s="521">
        <f>U48</f>
        <v>136133.96</v>
      </c>
      <c r="U48" s="521">
        <f>V48</f>
        <v>136133.96</v>
      </c>
      <c r="V48" s="521">
        <v>136133.96</v>
      </c>
      <c r="W48" s="521">
        <v>0</v>
      </c>
      <c r="X48" s="521">
        <v>0</v>
      </c>
      <c r="Y48" s="521">
        <v>0</v>
      </c>
      <c r="Z48" s="521">
        <v>0</v>
      </c>
      <c r="AA48" s="521">
        <v>0</v>
      </c>
      <c r="AB48" s="521">
        <v>24023.64</v>
      </c>
      <c r="AC48" s="512" t="s">
        <v>100</v>
      </c>
      <c r="AD48" s="521">
        <v>0</v>
      </c>
      <c r="AE48" s="521">
        <f>U48</f>
        <v>136133.96</v>
      </c>
      <c r="AF48" s="521">
        <v>0</v>
      </c>
      <c r="AG48" s="512"/>
      <c r="AH48" s="516" t="s">
        <v>412</v>
      </c>
      <c r="AI48" s="516" t="s">
        <v>413</v>
      </c>
      <c r="AJ48" s="518">
        <v>45545</v>
      </c>
    </row>
    <row r="49" spans="1:36" ht="56.65" customHeight="1" thickBot="1" x14ac:dyDescent="0.3">
      <c r="A49" s="1"/>
      <c r="B49" s="524"/>
      <c r="C49" s="515"/>
      <c r="D49" s="515"/>
      <c r="E49" s="515"/>
      <c r="F49" s="515"/>
      <c r="G49" s="515"/>
      <c r="H49" s="515"/>
      <c r="I49" s="515"/>
      <c r="J49" s="35" t="s">
        <v>402</v>
      </c>
      <c r="K49" s="35" t="s">
        <v>403</v>
      </c>
      <c r="L49" s="35" t="s">
        <v>182</v>
      </c>
      <c r="M49" s="35">
        <v>40</v>
      </c>
      <c r="N49" s="515"/>
      <c r="O49" s="515"/>
      <c r="P49" s="515"/>
      <c r="Q49" s="515"/>
      <c r="R49" s="515"/>
      <c r="S49" s="515"/>
      <c r="T49" s="515"/>
      <c r="U49" s="522"/>
      <c r="V49" s="522"/>
      <c r="W49" s="522"/>
      <c r="X49" s="522"/>
      <c r="Y49" s="522"/>
      <c r="Z49" s="522"/>
      <c r="AA49" s="522"/>
      <c r="AB49" s="522"/>
      <c r="AC49" s="515"/>
      <c r="AD49" s="522"/>
      <c r="AE49" s="522"/>
      <c r="AF49" s="522"/>
      <c r="AG49" s="515"/>
      <c r="AH49" s="517"/>
      <c r="AI49" s="517"/>
      <c r="AJ49" s="519"/>
    </row>
    <row r="50" spans="1:36" ht="58.9" customHeight="1" x14ac:dyDescent="0.25">
      <c r="A50" s="1"/>
      <c r="B50" s="523" t="s">
        <v>414</v>
      </c>
      <c r="C50" s="512" t="s">
        <v>415</v>
      </c>
      <c r="D50" s="512" t="s">
        <v>396</v>
      </c>
      <c r="E50" s="512" t="s">
        <v>155</v>
      </c>
      <c r="F50" s="512" t="s">
        <v>416</v>
      </c>
      <c r="G50" s="512" t="s">
        <v>166</v>
      </c>
      <c r="H50" s="512" t="s">
        <v>89</v>
      </c>
      <c r="I50" s="512" t="s">
        <v>89</v>
      </c>
      <c r="J50" s="34" t="s">
        <v>398</v>
      </c>
      <c r="K50" s="34" t="s">
        <v>399</v>
      </c>
      <c r="L50" s="34" t="s">
        <v>179</v>
      </c>
      <c r="M50" s="34">
        <v>80</v>
      </c>
      <c r="N50" s="512" t="s">
        <v>93</v>
      </c>
      <c r="O50" s="512" t="s">
        <v>126</v>
      </c>
      <c r="P50" s="512" t="s">
        <v>171</v>
      </c>
      <c r="Q50" s="512" t="s">
        <v>172</v>
      </c>
      <c r="R50" s="512" t="s">
        <v>97</v>
      </c>
      <c r="S50" s="512" t="s">
        <v>98</v>
      </c>
      <c r="T50" s="521">
        <f>U50</f>
        <v>780582.92</v>
      </c>
      <c r="U50" s="521">
        <f>V50</f>
        <v>780582.92</v>
      </c>
      <c r="V50" s="521">
        <v>780582.92</v>
      </c>
      <c r="W50" s="521">
        <v>0</v>
      </c>
      <c r="X50" s="521">
        <v>0</v>
      </c>
      <c r="Y50" s="521">
        <v>0</v>
      </c>
      <c r="Z50" s="521">
        <v>0</v>
      </c>
      <c r="AA50" s="521">
        <v>0</v>
      </c>
      <c r="AB50" s="521">
        <v>137749.93</v>
      </c>
      <c r="AC50" s="512" t="s">
        <v>100</v>
      </c>
      <c r="AD50" s="521">
        <v>0</v>
      </c>
      <c r="AE50" s="521">
        <f>U50</f>
        <v>780582.92</v>
      </c>
      <c r="AF50" s="521">
        <v>0</v>
      </c>
      <c r="AG50" s="512"/>
      <c r="AH50" s="516" t="s">
        <v>417</v>
      </c>
      <c r="AI50" s="516" t="s">
        <v>418</v>
      </c>
      <c r="AJ50" s="525">
        <v>45642</v>
      </c>
    </row>
    <row r="51" spans="1:36" ht="62.65" customHeight="1" thickBot="1" x14ac:dyDescent="0.3">
      <c r="A51" s="1"/>
      <c r="B51" s="524"/>
      <c r="C51" s="515"/>
      <c r="D51" s="515"/>
      <c r="E51" s="515"/>
      <c r="F51" s="515"/>
      <c r="G51" s="515"/>
      <c r="H51" s="515"/>
      <c r="I51" s="515"/>
      <c r="J51" s="35" t="s">
        <v>402</v>
      </c>
      <c r="K51" s="35" t="s">
        <v>403</v>
      </c>
      <c r="L51" s="35" t="s">
        <v>182</v>
      </c>
      <c r="M51" s="35">
        <v>120</v>
      </c>
      <c r="N51" s="515"/>
      <c r="O51" s="515"/>
      <c r="P51" s="515"/>
      <c r="Q51" s="515"/>
      <c r="R51" s="515"/>
      <c r="S51" s="515"/>
      <c r="T51" s="522"/>
      <c r="U51" s="522"/>
      <c r="V51" s="522"/>
      <c r="W51" s="522"/>
      <c r="X51" s="522"/>
      <c r="Y51" s="522"/>
      <c r="Z51" s="522"/>
      <c r="AA51" s="522"/>
      <c r="AB51" s="522"/>
      <c r="AC51" s="515"/>
      <c r="AD51" s="522"/>
      <c r="AE51" s="522"/>
      <c r="AF51" s="522"/>
      <c r="AG51" s="515"/>
      <c r="AH51" s="517"/>
      <c r="AI51" s="517"/>
      <c r="AJ51" s="526"/>
    </row>
    <row r="52" spans="1:36" ht="54" customHeight="1" x14ac:dyDescent="0.25">
      <c r="A52" s="1"/>
      <c r="B52" s="523" t="s">
        <v>419</v>
      </c>
      <c r="C52" s="512" t="s">
        <v>870</v>
      </c>
      <c r="D52" s="512" t="s">
        <v>235</v>
      </c>
      <c r="E52" s="512" t="s">
        <v>155</v>
      </c>
      <c r="F52" s="512" t="s">
        <v>420</v>
      </c>
      <c r="G52" s="512" t="s">
        <v>166</v>
      </c>
      <c r="H52" s="512" t="s">
        <v>89</v>
      </c>
      <c r="I52" s="512" t="s">
        <v>89</v>
      </c>
      <c r="J52" s="27" t="s">
        <v>177</v>
      </c>
      <c r="K52" s="27" t="s">
        <v>178</v>
      </c>
      <c r="L52" s="27" t="s">
        <v>179</v>
      </c>
      <c r="M52" s="34">
        <v>30</v>
      </c>
      <c r="N52" s="512" t="s">
        <v>93</v>
      </c>
      <c r="O52" s="512" t="s">
        <v>126</v>
      </c>
      <c r="P52" s="512" t="s">
        <v>171</v>
      </c>
      <c r="Q52" s="512" t="s">
        <v>172</v>
      </c>
      <c r="R52" s="512" t="s">
        <v>97</v>
      </c>
      <c r="S52" s="512" t="s">
        <v>98</v>
      </c>
      <c r="T52" s="521">
        <f>U52</f>
        <v>715667.36</v>
      </c>
      <c r="U52" s="521">
        <f>V52</f>
        <v>715667.36</v>
      </c>
      <c r="V52" s="521">
        <v>715667.36</v>
      </c>
      <c r="W52" s="521">
        <v>0</v>
      </c>
      <c r="X52" s="521">
        <v>0</v>
      </c>
      <c r="Y52" s="521">
        <v>0</v>
      </c>
      <c r="Z52" s="521">
        <v>0</v>
      </c>
      <c r="AA52" s="521">
        <v>0</v>
      </c>
      <c r="AB52" s="521">
        <v>126294.24</v>
      </c>
      <c r="AC52" s="512" t="s">
        <v>100</v>
      </c>
      <c r="AD52" s="521">
        <v>0</v>
      </c>
      <c r="AE52" s="521">
        <f>U52</f>
        <v>715667.36</v>
      </c>
      <c r="AF52" s="521">
        <v>0</v>
      </c>
      <c r="AG52" s="512"/>
      <c r="AH52" s="516" t="s">
        <v>421</v>
      </c>
      <c r="AI52" s="516" t="s">
        <v>422</v>
      </c>
      <c r="AJ52" s="525">
        <v>45736</v>
      </c>
    </row>
    <row r="53" spans="1:36" ht="54" customHeight="1" thickBot="1" x14ac:dyDescent="0.3">
      <c r="A53" s="1"/>
      <c r="B53" s="524"/>
      <c r="C53" s="515"/>
      <c r="D53" s="515"/>
      <c r="E53" s="515"/>
      <c r="F53" s="515"/>
      <c r="G53" s="515"/>
      <c r="H53" s="515"/>
      <c r="I53" s="515"/>
      <c r="J53" s="35" t="s">
        <v>180</v>
      </c>
      <c r="K53" s="35" t="s">
        <v>181</v>
      </c>
      <c r="L53" s="35" t="s">
        <v>182</v>
      </c>
      <c r="M53" s="35">
        <v>65</v>
      </c>
      <c r="N53" s="515"/>
      <c r="O53" s="515"/>
      <c r="P53" s="515"/>
      <c r="Q53" s="515"/>
      <c r="R53" s="515"/>
      <c r="S53" s="515"/>
      <c r="T53" s="522"/>
      <c r="U53" s="522"/>
      <c r="V53" s="522"/>
      <c r="W53" s="522"/>
      <c r="X53" s="522"/>
      <c r="Y53" s="522"/>
      <c r="Z53" s="522"/>
      <c r="AA53" s="522"/>
      <c r="AB53" s="522"/>
      <c r="AC53" s="515"/>
      <c r="AD53" s="522"/>
      <c r="AE53" s="522"/>
      <c r="AF53" s="522"/>
      <c r="AG53" s="515"/>
      <c r="AH53" s="517"/>
      <c r="AI53" s="517"/>
      <c r="AJ53" s="526"/>
    </row>
    <row r="54" spans="1:36" ht="39.4" customHeight="1" x14ac:dyDescent="0.25">
      <c r="A54" s="1"/>
      <c r="B54" s="523" t="s">
        <v>423</v>
      </c>
      <c r="C54" s="512" t="s">
        <v>424</v>
      </c>
      <c r="D54" s="512" t="s">
        <v>396</v>
      </c>
      <c r="E54" s="512" t="s">
        <v>155</v>
      </c>
      <c r="F54" s="512" t="s">
        <v>425</v>
      </c>
      <c r="G54" s="512" t="s">
        <v>426</v>
      </c>
      <c r="H54" s="512" t="s">
        <v>89</v>
      </c>
      <c r="I54" s="512" t="s">
        <v>89</v>
      </c>
      <c r="J54" s="34" t="s">
        <v>427</v>
      </c>
      <c r="K54" s="34" t="s">
        <v>428</v>
      </c>
      <c r="L54" s="34" t="s">
        <v>182</v>
      </c>
      <c r="M54" s="34">
        <v>40</v>
      </c>
      <c r="N54" s="512" t="s">
        <v>93</v>
      </c>
      <c r="O54" s="512" t="s">
        <v>94</v>
      </c>
      <c r="P54" s="512" t="s">
        <v>171</v>
      </c>
      <c r="Q54" s="512" t="s">
        <v>172</v>
      </c>
      <c r="R54" s="512" t="s">
        <v>97</v>
      </c>
      <c r="S54" s="512" t="s">
        <v>98</v>
      </c>
      <c r="T54" s="521">
        <f>U54</f>
        <v>2138524.73</v>
      </c>
      <c r="U54" s="521">
        <f>V54</f>
        <v>2138524.73</v>
      </c>
      <c r="V54" s="521">
        <v>2138524.73</v>
      </c>
      <c r="W54" s="521">
        <v>0</v>
      </c>
      <c r="X54" s="521">
        <v>0</v>
      </c>
      <c r="Y54" s="521">
        <v>0</v>
      </c>
      <c r="Z54" s="521">
        <v>0</v>
      </c>
      <c r="AA54" s="521">
        <v>0</v>
      </c>
      <c r="AB54" s="521">
        <v>377386.72</v>
      </c>
      <c r="AC54" s="512" t="s">
        <v>100</v>
      </c>
      <c r="AD54" s="521">
        <v>0</v>
      </c>
      <c r="AE54" s="521">
        <f>U54</f>
        <v>2138524.73</v>
      </c>
      <c r="AF54" s="521">
        <v>0</v>
      </c>
      <c r="AG54" s="512"/>
      <c r="AH54" s="516" t="s">
        <v>400</v>
      </c>
      <c r="AI54" s="516" t="s">
        <v>401</v>
      </c>
      <c r="AJ54" s="518">
        <v>45492</v>
      </c>
    </row>
    <row r="55" spans="1:36" ht="43.15" customHeight="1" thickBot="1" x14ac:dyDescent="0.3">
      <c r="A55" s="1"/>
      <c r="B55" s="524"/>
      <c r="C55" s="515"/>
      <c r="D55" s="515"/>
      <c r="E55" s="515"/>
      <c r="F55" s="515"/>
      <c r="G55" s="515"/>
      <c r="H55" s="515"/>
      <c r="I55" s="515"/>
      <c r="J55" s="35" t="s">
        <v>429</v>
      </c>
      <c r="K55" s="35" t="s">
        <v>430</v>
      </c>
      <c r="L55" s="35" t="s">
        <v>139</v>
      </c>
      <c r="M55" s="35">
        <v>40</v>
      </c>
      <c r="N55" s="515"/>
      <c r="O55" s="515"/>
      <c r="P55" s="515"/>
      <c r="Q55" s="515"/>
      <c r="R55" s="515"/>
      <c r="S55" s="515"/>
      <c r="T55" s="515"/>
      <c r="U55" s="522"/>
      <c r="V55" s="522"/>
      <c r="W55" s="522"/>
      <c r="X55" s="522"/>
      <c r="Y55" s="522"/>
      <c r="Z55" s="522"/>
      <c r="AA55" s="522"/>
      <c r="AB55" s="522"/>
      <c r="AC55" s="515"/>
      <c r="AD55" s="522"/>
      <c r="AE55" s="522"/>
      <c r="AF55" s="522"/>
      <c r="AG55" s="515"/>
      <c r="AH55" s="517"/>
      <c r="AI55" s="517"/>
      <c r="AJ55" s="519"/>
    </row>
    <row r="56" spans="1:36" ht="37.5" customHeight="1" x14ac:dyDescent="0.25">
      <c r="A56" s="1"/>
      <c r="B56" s="523" t="s">
        <v>431</v>
      </c>
      <c r="C56" s="512" t="s">
        <v>432</v>
      </c>
      <c r="D56" s="512" t="s">
        <v>396</v>
      </c>
      <c r="E56" s="512" t="s">
        <v>155</v>
      </c>
      <c r="F56" s="512" t="s">
        <v>433</v>
      </c>
      <c r="G56" s="512" t="s">
        <v>426</v>
      </c>
      <c r="H56" s="512" t="s">
        <v>89</v>
      </c>
      <c r="I56" s="512" t="s">
        <v>89</v>
      </c>
      <c r="J56" s="34" t="s">
        <v>427</v>
      </c>
      <c r="K56" s="34" t="s">
        <v>428</v>
      </c>
      <c r="L56" s="34" t="s">
        <v>182</v>
      </c>
      <c r="M56" s="34">
        <v>25</v>
      </c>
      <c r="N56" s="512" t="s">
        <v>93</v>
      </c>
      <c r="O56" s="512" t="s">
        <v>113</v>
      </c>
      <c r="P56" s="512" t="s">
        <v>171</v>
      </c>
      <c r="Q56" s="512" t="s">
        <v>172</v>
      </c>
      <c r="R56" s="512" t="s">
        <v>97</v>
      </c>
      <c r="S56" s="512" t="s">
        <v>98</v>
      </c>
      <c r="T56" s="521">
        <f>U56</f>
        <v>929918.21</v>
      </c>
      <c r="U56" s="521">
        <f>V56</f>
        <v>929918.21</v>
      </c>
      <c r="V56" s="521">
        <v>929918.21</v>
      </c>
      <c r="W56" s="521">
        <v>0</v>
      </c>
      <c r="X56" s="521">
        <v>0</v>
      </c>
      <c r="Y56" s="521">
        <v>0</v>
      </c>
      <c r="Z56" s="521">
        <v>0</v>
      </c>
      <c r="AA56" s="521">
        <v>0</v>
      </c>
      <c r="AB56" s="521">
        <v>164103.22</v>
      </c>
      <c r="AC56" s="512" t="s">
        <v>100</v>
      </c>
      <c r="AD56" s="521">
        <v>0</v>
      </c>
      <c r="AE56" s="521">
        <f>U56</f>
        <v>929918.21</v>
      </c>
      <c r="AF56" s="521">
        <v>0</v>
      </c>
      <c r="AG56" s="512"/>
      <c r="AH56" s="516" t="s">
        <v>400</v>
      </c>
      <c r="AI56" s="516" t="s">
        <v>401</v>
      </c>
      <c r="AJ56" s="518">
        <v>45492</v>
      </c>
    </row>
    <row r="57" spans="1:36" ht="44.65" customHeight="1" thickBot="1" x14ac:dyDescent="0.3">
      <c r="A57" s="1"/>
      <c r="B57" s="524"/>
      <c r="C57" s="515"/>
      <c r="D57" s="515"/>
      <c r="E57" s="515"/>
      <c r="F57" s="515"/>
      <c r="G57" s="515"/>
      <c r="H57" s="515"/>
      <c r="I57" s="515"/>
      <c r="J57" s="35" t="s">
        <v>429</v>
      </c>
      <c r="K57" s="35" t="s">
        <v>430</v>
      </c>
      <c r="L57" s="35" t="s">
        <v>139</v>
      </c>
      <c r="M57" s="35">
        <v>25</v>
      </c>
      <c r="N57" s="515"/>
      <c r="O57" s="515"/>
      <c r="P57" s="515"/>
      <c r="Q57" s="515"/>
      <c r="R57" s="515"/>
      <c r="S57" s="515"/>
      <c r="T57" s="515"/>
      <c r="U57" s="522"/>
      <c r="V57" s="522"/>
      <c r="W57" s="522"/>
      <c r="X57" s="522"/>
      <c r="Y57" s="522"/>
      <c r="Z57" s="522"/>
      <c r="AA57" s="522"/>
      <c r="AB57" s="522"/>
      <c r="AC57" s="515"/>
      <c r="AD57" s="522"/>
      <c r="AE57" s="522"/>
      <c r="AF57" s="522"/>
      <c r="AG57" s="515"/>
      <c r="AH57" s="517"/>
      <c r="AI57" s="517"/>
      <c r="AJ57" s="519"/>
    </row>
    <row r="58" spans="1:36" ht="36.4" customHeight="1" x14ac:dyDescent="0.25">
      <c r="A58" s="1"/>
      <c r="B58" s="523" t="s">
        <v>434</v>
      </c>
      <c r="C58" s="512" t="s">
        <v>435</v>
      </c>
      <c r="D58" s="512" t="s">
        <v>396</v>
      </c>
      <c r="E58" s="512" t="s">
        <v>155</v>
      </c>
      <c r="F58" s="512" t="s">
        <v>436</v>
      </c>
      <c r="G58" s="512" t="s">
        <v>426</v>
      </c>
      <c r="H58" s="512" t="s">
        <v>89</v>
      </c>
      <c r="I58" s="512" t="s">
        <v>89</v>
      </c>
      <c r="J58" s="34" t="s">
        <v>427</v>
      </c>
      <c r="K58" s="34" t="s">
        <v>428</v>
      </c>
      <c r="L58" s="34" t="s">
        <v>182</v>
      </c>
      <c r="M58" s="34">
        <v>40</v>
      </c>
      <c r="N58" s="512" t="s">
        <v>93</v>
      </c>
      <c r="O58" s="512" t="s">
        <v>113</v>
      </c>
      <c r="P58" s="512" t="s">
        <v>171</v>
      </c>
      <c r="Q58" s="512" t="s">
        <v>172</v>
      </c>
      <c r="R58" s="512" t="s">
        <v>97</v>
      </c>
      <c r="S58" s="512" t="s">
        <v>98</v>
      </c>
      <c r="T58" s="521">
        <f>U58</f>
        <v>1716691.39</v>
      </c>
      <c r="U58" s="521">
        <f>V58</f>
        <v>1716691.39</v>
      </c>
      <c r="V58" s="521">
        <v>1716691.39</v>
      </c>
      <c r="W58" s="521">
        <v>0</v>
      </c>
      <c r="X58" s="521">
        <v>0</v>
      </c>
      <c r="Y58" s="521">
        <v>0</v>
      </c>
      <c r="Z58" s="521">
        <v>0</v>
      </c>
      <c r="AA58" s="521">
        <v>0</v>
      </c>
      <c r="AB58" s="521">
        <v>302945.53999999998</v>
      </c>
      <c r="AC58" s="512" t="s">
        <v>100</v>
      </c>
      <c r="AD58" s="521">
        <v>0</v>
      </c>
      <c r="AE58" s="521">
        <f>U58</f>
        <v>1716691.39</v>
      </c>
      <c r="AF58" s="521">
        <v>0</v>
      </c>
      <c r="AG58" s="512"/>
      <c r="AH58" s="516" t="s">
        <v>412</v>
      </c>
      <c r="AI58" s="516" t="s">
        <v>413</v>
      </c>
      <c r="AJ58" s="518">
        <v>45554</v>
      </c>
    </row>
    <row r="59" spans="1:36" ht="46.9" customHeight="1" thickBot="1" x14ac:dyDescent="0.3">
      <c r="A59" s="1"/>
      <c r="B59" s="524"/>
      <c r="C59" s="515"/>
      <c r="D59" s="515"/>
      <c r="E59" s="515"/>
      <c r="F59" s="515"/>
      <c r="G59" s="515"/>
      <c r="H59" s="515"/>
      <c r="I59" s="515"/>
      <c r="J59" s="35" t="s">
        <v>429</v>
      </c>
      <c r="K59" s="35" t="s">
        <v>430</v>
      </c>
      <c r="L59" s="35" t="s">
        <v>139</v>
      </c>
      <c r="M59" s="35">
        <v>40</v>
      </c>
      <c r="N59" s="515"/>
      <c r="O59" s="515"/>
      <c r="P59" s="515"/>
      <c r="Q59" s="515"/>
      <c r="R59" s="515"/>
      <c r="S59" s="515"/>
      <c r="T59" s="522"/>
      <c r="U59" s="522"/>
      <c r="V59" s="522"/>
      <c r="W59" s="522"/>
      <c r="X59" s="522"/>
      <c r="Y59" s="522"/>
      <c r="Z59" s="522"/>
      <c r="AA59" s="522"/>
      <c r="AB59" s="522"/>
      <c r="AC59" s="515"/>
      <c r="AD59" s="522"/>
      <c r="AE59" s="522"/>
      <c r="AF59" s="522"/>
      <c r="AG59" s="515"/>
      <c r="AH59" s="517"/>
      <c r="AI59" s="517"/>
      <c r="AJ59" s="519"/>
    </row>
    <row r="60" spans="1:36" ht="36" customHeight="1" x14ac:dyDescent="0.25">
      <c r="A60" s="1"/>
      <c r="B60" s="523" t="s">
        <v>437</v>
      </c>
      <c r="C60" s="512" t="s">
        <v>438</v>
      </c>
      <c r="D60" s="512" t="s">
        <v>396</v>
      </c>
      <c r="E60" s="512" t="s">
        <v>155</v>
      </c>
      <c r="F60" s="512" t="s">
        <v>439</v>
      </c>
      <c r="G60" s="512" t="s">
        <v>426</v>
      </c>
      <c r="H60" s="512" t="s">
        <v>89</v>
      </c>
      <c r="I60" s="512" t="s">
        <v>89</v>
      </c>
      <c r="J60" s="34" t="s">
        <v>427</v>
      </c>
      <c r="K60" s="34" t="s">
        <v>428</v>
      </c>
      <c r="L60" s="34" t="s">
        <v>182</v>
      </c>
      <c r="M60" s="34">
        <v>30</v>
      </c>
      <c r="N60" s="512" t="s">
        <v>93</v>
      </c>
      <c r="O60" s="512" t="s">
        <v>126</v>
      </c>
      <c r="P60" s="512" t="s">
        <v>171</v>
      </c>
      <c r="Q60" s="512" t="s">
        <v>172</v>
      </c>
      <c r="R60" s="512" t="s">
        <v>97</v>
      </c>
      <c r="S60" s="512" t="s">
        <v>98</v>
      </c>
      <c r="T60" s="521">
        <f>U60</f>
        <v>642010.06999999995</v>
      </c>
      <c r="U60" s="521">
        <f>V60</f>
        <v>642010.06999999995</v>
      </c>
      <c r="V60" s="521">
        <v>642010.06999999995</v>
      </c>
      <c r="W60" s="521">
        <v>0</v>
      </c>
      <c r="X60" s="521">
        <v>0</v>
      </c>
      <c r="Y60" s="521">
        <v>0</v>
      </c>
      <c r="Z60" s="521">
        <v>0</v>
      </c>
      <c r="AA60" s="521">
        <v>0</v>
      </c>
      <c r="AB60" s="521">
        <v>113295.9</v>
      </c>
      <c r="AC60" s="512" t="s">
        <v>100</v>
      </c>
      <c r="AD60" s="521">
        <v>0</v>
      </c>
      <c r="AE60" s="521">
        <f>U60</f>
        <v>642010.06999999995</v>
      </c>
      <c r="AF60" s="521">
        <v>0</v>
      </c>
      <c r="AG60" s="512"/>
      <c r="AH60" s="516" t="s">
        <v>412</v>
      </c>
      <c r="AI60" s="516" t="s">
        <v>413</v>
      </c>
      <c r="AJ60" s="518">
        <v>45554</v>
      </c>
    </row>
    <row r="61" spans="1:36" ht="47.65" customHeight="1" thickBot="1" x14ac:dyDescent="0.3">
      <c r="A61" s="1"/>
      <c r="B61" s="524"/>
      <c r="C61" s="515"/>
      <c r="D61" s="515"/>
      <c r="E61" s="515"/>
      <c r="F61" s="515"/>
      <c r="G61" s="515"/>
      <c r="H61" s="515"/>
      <c r="I61" s="515"/>
      <c r="J61" s="35" t="s">
        <v>429</v>
      </c>
      <c r="K61" s="35" t="s">
        <v>430</v>
      </c>
      <c r="L61" s="35" t="s">
        <v>139</v>
      </c>
      <c r="M61" s="35">
        <v>37</v>
      </c>
      <c r="N61" s="515"/>
      <c r="O61" s="515"/>
      <c r="P61" s="515"/>
      <c r="Q61" s="515"/>
      <c r="R61" s="515"/>
      <c r="S61" s="515"/>
      <c r="T61" s="522"/>
      <c r="U61" s="522"/>
      <c r="V61" s="522"/>
      <c r="W61" s="522"/>
      <c r="X61" s="522"/>
      <c r="Y61" s="522"/>
      <c r="Z61" s="522"/>
      <c r="AA61" s="522"/>
      <c r="AB61" s="522"/>
      <c r="AC61" s="515"/>
      <c r="AD61" s="522"/>
      <c r="AE61" s="522"/>
      <c r="AF61" s="522"/>
      <c r="AG61" s="515"/>
      <c r="AH61" s="517"/>
      <c r="AI61" s="517"/>
      <c r="AJ61" s="519"/>
    </row>
    <row r="62" spans="1:36" ht="40.15" customHeight="1" x14ac:dyDescent="0.25">
      <c r="A62" s="1"/>
      <c r="B62" s="520" t="s">
        <v>440</v>
      </c>
      <c r="C62" s="512" t="s">
        <v>441</v>
      </c>
      <c r="D62" s="512" t="s">
        <v>396</v>
      </c>
      <c r="E62" s="512" t="s">
        <v>155</v>
      </c>
      <c r="F62" s="510" t="s">
        <v>442</v>
      </c>
      <c r="G62" s="510" t="s">
        <v>426</v>
      </c>
      <c r="H62" s="512" t="s">
        <v>89</v>
      </c>
      <c r="I62" s="512" t="s">
        <v>89</v>
      </c>
      <c r="J62" s="34" t="s">
        <v>427</v>
      </c>
      <c r="K62" s="34" t="s">
        <v>428</v>
      </c>
      <c r="L62" s="34" t="s">
        <v>182</v>
      </c>
      <c r="M62" s="29">
        <v>70</v>
      </c>
      <c r="N62" s="514" t="s">
        <v>93</v>
      </c>
      <c r="O62" s="514" t="s">
        <v>127</v>
      </c>
      <c r="P62" s="514" t="s">
        <v>171</v>
      </c>
      <c r="Q62" s="514" t="s">
        <v>172</v>
      </c>
      <c r="R62" s="514" t="s">
        <v>97</v>
      </c>
      <c r="S62" s="514" t="s">
        <v>98</v>
      </c>
      <c r="T62" s="509">
        <f>U62</f>
        <v>1088797.01</v>
      </c>
      <c r="U62" s="509">
        <f>V62</f>
        <v>1088797.01</v>
      </c>
      <c r="V62" s="509">
        <v>1088797.01</v>
      </c>
      <c r="W62" s="509">
        <v>0</v>
      </c>
      <c r="X62" s="509">
        <v>0</v>
      </c>
      <c r="Y62" s="509">
        <v>0</v>
      </c>
      <c r="Z62" s="509">
        <v>0</v>
      </c>
      <c r="AA62" s="509">
        <v>0</v>
      </c>
      <c r="AB62" s="509">
        <v>192140.65</v>
      </c>
      <c r="AC62" s="512" t="s">
        <v>100</v>
      </c>
      <c r="AD62" s="509">
        <v>0</v>
      </c>
      <c r="AE62" s="509">
        <f>U62</f>
        <v>1088797.01</v>
      </c>
      <c r="AF62" s="509">
        <v>0</v>
      </c>
      <c r="AG62" s="510"/>
      <c r="AH62" s="511" t="s">
        <v>417</v>
      </c>
      <c r="AI62" s="511" t="s">
        <v>418</v>
      </c>
      <c r="AJ62" s="505">
        <v>45644</v>
      </c>
    </row>
    <row r="63" spans="1:36" ht="37.15" customHeight="1" thickBot="1" x14ac:dyDescent="0.3">
      <c r="A63" s="1"/>
      <c r="B63" s="520"/>
      <c r="C63" s="513"/>
      <c r="D63" s="513"/>
      <c r="E63" s="513"/>
      <c r="F63" s="510"/>
      <c r="G63" s="510"/>
      <c r="H63" s="513"/>
      <c r="I63" s="513"/>
      <c r="J63" s="210" t="s">
        <v>429</v>
      </c>
      <c r="K63" s="210" t="s">
        <v>430</v>
      </c>
      <c r="L63" s="210" t="s">
        <v>139</v>
      </c>
      <c r="M63" s="210">
        <v>70</v>
      </c>
      <c r="N63" s="513"/>
      <c r="O63" s="513"/>
      <c r="P63" s="513"/>
      <c r="Q63" s="513"/>
      <c r="R63" s="513"/>
      <c r="S63" s="513"/>
      <c r="T63" s="509"/>
      <c r="U63" s="509"/>
      <c r="V63" s="509"/>
      <c r="W63" s="509"/>
      <c r="X63" s="509"/>
      <c r="Y63" s="509"/>
      <c r="Z63" s="509"/>
      <c r="AA63" s="509"/>
      <c r="AB63" s="509"/>
      <c r="AC63" s="513"/>
      <c r="AD63" s="509"/>
      <c r="AE63" s="509"/>
      <c r="AF63" s="509"/>
      <c r="AG63" s="510"/>
      <c r="AH63" s="511"/>
      <c r="AI63" s="511"/>
      <c r="AJ63" s="506"/>
    </row>
    <row r="64" spans="1:36" ht="44.65" customHeight="1" x14ac:dyDescent="0.25">
      <c r="A64" s="1"/>
      <c r="B64" s="507" t="s">
        <v>730</v>
      </c>
      <c r="C64" s="495" t="s">
        <v>731</v>
      </c>
      <c r="D64" s="495" t="s">
        <v>234</v>
      </c>
      <c r="E64" s="495" t="s">
        <v>155</v>
      </c>
      <c r="F64" s="495" t="s">
        <v>164</v>
      </c>
      <c r="G64" s="495" t="s">
        <v>166</v>
      </c>
      <c r="H64" s="495" t="s">
        <v>89</v>
      </c>
      <c r="I64" s="495" t="s">
        <v>89</v>
      </c>
      <c r="J64" s="34" t="s">
        <v>167</v>
      </c>
      <c r="K64" s="34" t="s">
        <v>168</v>
      </c>
      <c r="L64" s="34" t="s">
        <v>145</v>
      </c>
      <c r="M64" s="34">
        <v>42</v>
      </c>
      <c r="N64" s="495" t="s">
        <v>93</v>
      </c>
      <c r="O64" s="495" t="s">
        <v>133</v>
      </c>
      <c r="P64" s="495" t="s">
        <v>171</v>
      </c>
      <c r="Q64" s="495" t="s">
        <v>172</v>
      </c>
      <c r="R64" s="495" t="s">
        <v>97</v>
      </c>
      <c r="S64" s="495" t="s">
        <v>98</v>
      </c>
      <c r="T64" s="503">
        <f>U64</f>
        <v>2020923.73</v>
      </c>
      <c r="U64" s="503">
        <f>V64</f>
        <v>2020923.73</v>
      </c>
      <c r="V64" s="503">
        <v>2020923.73</v>
      </c>
      <c r="W64" s="503">
        <v>0</v>
      </c>
      <c r="X64" s="503">
        <v>0</v>
      </c>
      <c r="Y64" s="503">
        <v>0</v>
      </c>
      <c r="Z64" s="503">
        <v>0</v>
      </c>
      <c r="AA64" s="503">
        <v>0</v>
      </c>
      <c r="AB64" s="503">
        <v>356633.59999999998</v>
      </c>
      <c r="AC64" s="495" t="s">
        <v>100</v>
      </c>
      <c r="AD64" s="503">
        <v>0</v>
      </c>
      <c r="AE64" s="503">
        <f>U64</f>
        <v>2020923.73</v>
      </c>
      <c r="AF64" s="503">
        <v>0</v>
      </c>
      <c r="AG64" s="495"/>
      <c r="AH64" s="497" t="s">
        <v>417</v>
      </c>
      <c r="AI64" s="497" t="s">
        <v>503</v>
      </c>
      <c r="AJ64" s="499">
        <v>45639</v>
      </c>
    </row>
    <row r="65" spans="1:36" ht="49.5" customHeight="1" thickBot="1" x14ac:dyDescent="0.3">
      <c r="A65" s="1"/>
      <c r="B65" s="508"/>
      <c r="C65" s="496"/>
      <c r="D65" s="496"/>
      <c r="E65" s="496"/>
      <c r="F65" s="496"/>
      <c r="G65" s="496"/>
      <c r="H65" s="496"/>
      <c r="I65" s="496"/>
      <c r="J65" s="35" t="s">
        <v>169</v>
      </c>
      <c r="K65" s="35" t="s">
        <v>170</v>
      </c>
      <c r="L65" s="35" t="s">
        <v>139</v>
      </c>
      <c r="M65" s="35">
        <v>42</v>
      </c>
      <c r="N65" s="496"/>
      <c r="O65" s="496"/>
      <c r="P65" s="496"/>
      <c r="Q65" s="496"/>
      <c r="R65" s="496"/>
      <c r="S65" s="496"/>
      <c r="T65" s="504"/>
      <c r="U65" s="504"/>
      <c r="V65" s="504"/>
      <c r="W65" s="504"/>
      <c r="X65" s="504"/>
      <c r="Y65" s="504"/>
      <c r="Z65" s="504"/>
      <c r="AA65" s="504"/>
      <c r="AB65" s="504"/>
      <c r="AC65" s="496"/>
      <c r="AD65" s="504"/>
      <c r="AE65" s="504"/>
      <c r="AF65" s="504"/>
      <c r="AG65" s="496"/>
      <c r="AH65" s="498"/>
      <c r="AI65" s="498"/>
      <c r="AJ65" s="500"/>
    </row>
    <row r="66" spans="1:36" ht="61.15" customHeight="1" x14ac:dyDescent="0.25">
      <c r="A66" s="1"/>
      <c r="B66" s="507" t="s">
        <v>871</v>
      </c>
      <c r="C66" s="495" t="s">
        <v>872</v>
      </c>
      <c r="D66" s="495" t="s">
        <v>235</v>
      </c>
      <c r="E66" s="495" t="s">
        <v>155</v>
      </c>
      <c r="F66" s="495" t="s">
        <v>873</v>
      </c>
      <c r="G66" s="495" t="s">
        <v>166</v>
      </c>
      <c r="H66" s="495" t="s">
        <v>89</v>
      </c>
      <c r="I66" s="495" t="s">
        <v>89</v>
      </c>
      <c r="J66" s="27" t="s">
        <v>177</v>
      </c>
      <c r="K66" s="27" t="s">
        <v>178</v>
      </c>
      <c r="L66" s="27" t="s">
        <v>179</v>
      </c>
      <c r="M66" s="34">
        <v>30</v>
      </c>
      <c r="N66" s="495" t="s">
        <v>93</v>
      </c>
      <c r="O66" s="495" t="s">
        <v>133</v>
      </c>
      <c r="P66" s="495" t="s">
        <v>171</v>
      </c>
      <c r="Q66" s="495" t="s">
        <v>172</v>
      </c>
      <c r="R66" s="495" t="s">
        <v>97</v>
      </c>
      <c r="S66" s="495" t="s">
        <v>98</v>
      </c>
      <c r="T66" s="503">
        <f>U66</f>
        <v>1991869.95</v>
      </c>
      <c r="U66" s="503">
        <f>V66</f>
        <v>1991869.95</v>
      </c>
      <c r="V66" s="503">
        <v>1991869.95</v>
      </c>
      <c r="W66" s="503">
        <v>0</v>
      </c>
      <c r="X66" s="503">
        <v>0</v>
      </c>
      <c r="Y66" s="503">
        <v>0</v>
      </c>
      <c r="Z66" s="503">
        <v>0</v>
      </c>
      <c r="AA66" s="503">
        <v>0</v>
      </c>
      <c r="AB66" s="503">
        <v>351506.47</v>
      </c>
      <c r="AC66" s="495" t="s">
        <v>100</v>
      </c>
      <c r="AD66" s="503">
        <v>0</v>
      </c>
      <c r="AE66" s="503">
        <f>U66</f>
        <v>1991869.95</v>
      </c>
      <c r="AF66" s="503">
        <v>0</v>
      </c>
      <c r="AG66" s="495"/>
      <c r="AH66" s="628" t="s">
        <v>874</v>
      </c>
      <c r="AI66" s="628" t="s">
        <v>875</v>
      </c>
      <c r="AJ66" s="499">
        <v>46129</v>
      </c>
    </row>
    <row r="67" spans="1:36" ht="60.6" customHeight="1" thickBot="1" x14ac:dyDescent="0.3">
      <c r="A67" s="1"/>
      <c r="B67" s="508"/>
      <c r="C67" s="496"/>
      <c r="D67" s="496"/>
      <c r="E67" s="496"/>
      <c r="F67" s="496"/>
      <c r="G67" s="496"/>
      <c r="H67" s="496"/>
      <c r="I67" s="496"/>
      <c r="J67" s="35" t="s">
        <v>180</v>
      </c>
      <c r="K67" s="35" t="s">
        <v>181</v>
      </c>
      <c r="L67" s="35" t="s">
        <v>182</v>
      </c>
      <c r="M67" s="35">
        <v>30</v>
      </c>
      <c r="N67" s="496"/>
      <c r="O67" s="496"/>
      <c r="P67" s="496"/>
      <c r="Q67" s="496"/>
      <c r="R67" s="496"/>
      <c r="S67" s="496"/>
      <c r="T67" s="504"/>
      <c r="U67" s="504"/>
      <c r="V67" s="504"/>
      <c r="W67" s="504"/>
      <c r="X67" s="504"/>
      <c r="Y67" s="504"/>
      <c r="Z67" s="504"/>
      <c r="AA67" s="504"/>
      <c r="AB67" s="504"/>
      <c r="AC67" s="496"/>
      <c r="AD67" s="504"/>
      <c r="AE67" s="504"/>
      <c r="AF67" s="504"/>
      <c r="AG67" s="496"/>
      <c r="AH67" s="629"/>
      <c r="AI67" s="629"/>
      <c r="AJ67" s="500"/>
    </row>
    <row r="68" spans="1:36" ht="60.6" customHeight="1" x14ac:dyDescent="0.25">
      <c r="A68" s="630"/>
      <c r="B68" s="631" t="s">
        <v>876</v>
      </c>
      <c r="C68" s="632" t="s">
        <v>877</v>
      </c>
      <c r="D68" s="632" t="s">
        <v>234</v>
      </c>
      <c r="E68" s="632" t="s">
        <v>155</v>
      </c>
      <c r="F68" s="632" t="s">
        <v>878</v>
      </c>
      <c r="G68" s="632" t="s">
        <v>879</v>
      </c>
      <c r="H68" s="632" t="s">
        <v>89</v>
      </c>
      <c r="I68" s="632" t="s">
        <v>89</v>
      </c>
      <c r="J68" s="633" t="s">
        <v>880</v>
      </c>
      <c r="K68" s="633" t="s">
        <v>881</v>
      </c>
      <c r="L68" s="633" t="s">
        <v>145</v>
      </c>
      <c r="M68" s="633">
        <v>2</v>
      </c>
      <c r="N68" s="632" t="s">
        <v>93</v>
      </c>
      <c r="O68" s="632" t="s">
        <v>94</v>
      </c>
      <c r="P68" s="632" t="s">
        <v>171</v>
      </c>
      <c r="Q68" s="632" t="s">
        <v>172</v>
      </c>
      <c r="R68" s="632" t="s">
        <v>97</v>
      </c>
      <c r="S68" s="632" t="s">
        <v>98</v>
      </c>
      <c r="T68" s="634">
        <f>U68</f>
        <v>285000</v>
      </c>
      <c r="U68" s="634">
        <f>V68</f>
        <v>285000</v>
      </c>
      <c r="V68" s="634">
        <v>285000</v>
      </c>
      <c r="W68" s="634">
        <v>0</v>
      </c>
      <c r="X68" s="634">
        <v>0</v>
      </c>
      <c r="Y68" s="634">
        <v>0</v>
      </c>
      <c r="Z68" s="634">
        <v>0</v>
      </c>
      <c r="AA68" s="634">
        <v>0</v>
      </c>
      <c r="AB68" s="634">
        <v>15000</v>
      </c>
      <c r="AC68" s="632" t="s">
        <v>100</v>
      </c>
      <c r="AD68" s="634">
        <v>0</v>
      </c>
      <c r="AE68" s="634">
        <f>U68</f>
        <v>285000</v>
      </c>
      <c r="AF68" s="634">
        <v>0</v>
      </c>
      <c r="AG68" s="632"/>
      <c r="AH68" s="628" t="s">
        <v>882</v>
      </c>
      <c r="AI68" s="628" t="s">
        <v>883</v>
      </c>
      <c r="AJ68" s="635"/>
    </row>
    <row r="69" spans="1:36" ht="60.6" customHeight="1" thickBot="1" x14ac:dyDescent="0.3">
      <c r="A69" s="630"/>
      <c r="B69" s="636"/>
      <c r="C69" s="637"/>
      <c r="D69" s="637"/>
      <c r="E69" s="637"/>
      <c r="F69" s="637"/>
      <c r="G69" s="637"/>
      <c r="H69" s="637"/>
      <c r="I69" s="637"/>
      <c r="J69" s="638" t="s">
        <v>884</v>
      </c>
      <c r="K69" s="638" t="s">
        <v>885</v>
      </c>
      <c r="L69" s="638" t="s">
        <v>139</v>
      </c>
      <c r="M69" s="639">
        <v>2</v>
      </c>
      <c r="N69" s="637"/>
      <c r="O69" s="637"/>
      <c r="P69" s="637"/>
      <c r="Q69" s="637"/>
      <c r="R69" s="637"/>
      <c r="S69" s="637"/>
      <c r="T69" s="640"/>
      <c r="U69" s="640"/>
      <c r="V69" s="640"/>
      <c r="W69" s="640"/>
      <c r="X69" s="640"/>
      <c r="Y69" s="640"/>
      <c r="Z69" s="640"/>
      <c r="AA69" s="640"/>
      <c r="AB69" s="640"/>
      <c r="AC69" s="637"/>
      <c r="AD69" s="640"/>
      <c r="AE69" s="640"/>
      <c r="AF69" s="640"/>
      <c r="AG69" s="637"/>
      <c r="AH69" s="641"/>
      <c r="AI69" s="641"/>
      <c r="AJ69" s="506"/>
    </row>
    <row r="70" spans="1:36" ht="60.6" customHeight="1" x14ac:dyDescent="0.25">
      <c r="A70" s="630"/>
      <c r="B70" s="631" t="s">
        <v>886</v>
      </c>
      <c r="C70" s="632" t="s">
        <v>887</v>
      </c>
      <c r="D70" s="632" t="s">
        <v>234</v>
      </c>
      <c r="E70" s="632" t="s">
        <v>155</v>
      </c>
      <c r="F70" s="632" t="s">
        <v>888</v>
      </c>
      <c r="G70" s="632" t="s">
        <v>879</v>
      </c>
      <c r="H70" s="632" t="s">
        <v>89</v>
      </c>
      <c r="I70" s="632" t="s">
        <v>89</v>
      </c>
      <c r="J70" s="633" t="s">
        <v>880</v>
      </c>
      <c r="K70" s="633" t="s">
        <v>881</v>
      </c>
      <c r="L70" s="633" t="s">
        <v>145</v>
      </c>
      <c r="M70" s="633">
        <v>9</v>
      </c>
      <c r="N70" s="632" t="s">
        <v>93</v>
      </c>
      <c r="O70" s="632" t="s">
        <v>128</v>
      </c>
      <c r="P70" s="632" t="s">
        <v>171</v>
      </c>
      <c r="Q70" s="632" t="s">
        <v>172</v>
      </c>
      <c r="R70" s="632" t="s">
        <v>97</v>
      </c>
      <c r="S70" s="632" t="s">
        <v>98</v>
      </c>
      <c r="T70" s="634">
        <f>U70</f>
        <v>511000</v>
      </c>
      <c r="U70" s="634">
        <f>V70</f>
        <v>511000</v>
      </c>
      <c r="V70" s="634">
        <v>511000</v>
      </c>
      <c r="W70" s="634">
        <v>0</v>
      </c>
      <c r="X70" s="634">
        <v>0</v>
      </c>
      <c r="Y70" s="634">
        <v>0</v>
      </c>
      <c r="Z70" s="634">
        <v>0</v>
      </c>
      <c r="AA70" s="634">
        <v>0</v>
      </c>
      <c r="AB70" s="634">
        <v>26894.74</v>
      </c>
      <c r="AC70" s="632" t="s">
        <v>100</v>
      </c>
      <c r="AD70" s="634">
        <v>0</v>
      </c>
      <c r="AE70" s="634">
        <f>U70</f>
        <v>511000</v>
      </c>
      <c r="AF70" s="634">
        <v>0</v>
      </c>
      <c r="AG70" s="632"/>
      <c r="AH70" s="628" t="s">
        <v>882</v>
      </c>
      <c r="AI70" s="628" t="s">
        <v>883</v>
      </c>
      <c r="AJ70" s="635"/>
    </row>
    <row r="71" spans="1:36" ht="60.6" customHeight="1" thickBot="1" x14ac:dyDescent="0.3">
      <c r="A71" s="630"/>
      <c r="B71" s="642"/>
      <c r="C71" s="643"/>
      <c r="D71" s="643"/>
      <c r="E71" s="643"/>
      <c r="F71" s="643"/>
      <c r="G71" s="643"/>
      <c r="H71" s="643"/>
      <c r="I71" s="643"/>
      <c r="J71" s="638" t="s">
        <v>884</v>
      </c>
      <c r="K71" s="638" t="s">
        <v>885</v>
      </c>
      <c r="L71" s="638" t="s">
        <v>139</v>
      </c>
      <c r="M71" s="638">
        <v>9</v>
      </c>
      <c r="N71" s="643"/>
      <c r="O71" s="643"/>
      <c r="P71" s="643"/>
      <c r="Q71" s="643"/>
      <c r="R71" s="643"/>
      <c r="S71" s="643"/>
      <c r="T71" s="644"/>
      <c r="U71" s="644"/>
      <c r="V71" s="644"/>
      <c r="W71" s="644"/>
      <c r="X71" s="644"/>
      <c r="Y71" s="644"/>
      <c r="Z71" s="644"/>
      <c r="AA71" s="644"/>
      <c r="AB71" s="644"/>
      <c r="AC71" s="643"/>
      <c r="AD71" s="644"/>
      <c r="AE71" s="644"/>
      <c r="AF71" s="644"/>
      <c r="AG71" s="643"/>
      <c r="AH71" s="629"/>
      <c r="AI71" s="629"/>
      <c r="AJ71" s="500"/>
    </row>
    <row r="72" spans="1:36" ht="60.6" customHeight="1" x14ac:dyDescent="0.25">
      <c r="A72" s="630"/>
      <c r="B72" s="636" t="s">
        <v>889</v>
      </c>
      <c r="C72" s="637" t="s">
        <v>890</v>
      </c>
      <c r="D72" s="637" t="s">
        <v>234</v>
      </c>
      <c r="E72" s="637" t="s">
        <v>155</v>
      </c>
      <c r="F72" s="637" t="s">
        <v>891</v>
      </c>
      <c r="G72" s="637" t="s">
        <v>879</v>
      </c>
      <c r="H72" s="637" t="s">
        <v>89</v>
      </c>
      <c r="I72" s="637" t="s">
        <v>89</v>
      </c>
      <c r="J72" s="633" t="s">
        <v>880</v>
      </c>
      <c r="K72" s="633" t="s">
        <v>881</v>
      </c>
      <c r="L72" s="633" t="s">
        <v>145</v>
      </c>
      <c r="M72" s="645">
        <v>42</v>
      </c>
      <c r="N72" s="637" t="s">
        <v>93</v>
      </c>
      <c r="O72" s="637" t="s">
        <v>126</v>
      </c>
      <c r="P72" s="637" t="s">
        <v>171</v>
      </c>
      <c r="Q72" s="637" t="s">
        <v>172</v>
      </c>
      <c r="R72" s="637" t="s">
        <v>97</v>
      </c>
      <c r="S72" s="637" t="s">
        <v>98</v>
      </c>
      <c r="T72" s="640">
        <f>U72</f>
        <v>452323.19</v>
      </c>
      <c r="U72" s="640">
        <f>V72</f>
        <v>452323.19</v>
      </c>
      <c r="V72" s="640">
        <v>452323.19</v>
      </c>
      <c r="W72" s="640">
        <v>0</v>
      </c>
      <c r="X72" s="640">
        <v>0</v>
      </c>
      <c r="Y72" s="640">
        <v>0</v>
      </c>
      <c r="Z72" s="640">
        <v>0</v>
      </c>
      <c r="AA72" s="640">
        <v>0</v>
      </c>
      <c r="AB72" s="640">
        <v>501505.78</v>
      </c>
      <c r="AC72" s="637" t="s">
        <v>100</v>
      </c>
      <c r="AD72" s="640">
        <v>0</v>
      </c>
      <c r="AE72" s="640">
        <f>U72</f>
        <v>452323.19</v>
      </c>
      <c r="AF72" s="640">
        <v>0</v>
      </c>
      <c r="AG72" s="637"/>
      <c r="AH72" s="641" t="s">
        <v>882</v>
      </c>
      <c r="AI72" s="641" t="s">
        <v>883</v>
      </c>
      <c r="AJ72" s="506"/>
    </row>
    <row r="73" spans="1:36" ht="60.6" customHeight="1" thickBot="1" x14ac:dyDescent="0.3">
      <c r="A73" s="630"/>
      <c r="B73" s="642"/>
      <c r="C73" s="643"/>
      <c r="D73" s="643"/>
      <c r="E73" s="643"/>
      <c r="F73" s="643"/>
      <c r="G73" s="643"/>
      <c r="H73" s="643"/>
      <c r="I73" s="643"/>
      <c r="J73" s="638" t="s">
        <v>884</v>
      </c>
      <c r="K73" s="638" t="s">
        <v>885</v>
      </c>
      <c r="L73" s="638" t="s">
        <v>139</v>
      </c>
      <c r="M73" s="638">
        <v>42</v>
      </c>
      <c r="N73" s="643"/>
      <c r="O73" s="643"/>
      <c r="P73" s="643"/>
      <c r="Q73" s="643"/>
      <c r="R73" s="643"/>
      <c r="S73" s="643"/>
      <c r="T73" s="644"/>
      <c r="U73" s="644"/>
      <c r="V73" s="644"/>
      <c r="W73" s="644"/>
      <c r="X73" s="644"/>
      <c r="Y73" s="644"/>
      <c r="Z73" s="644"/>
      <c r="AA73" s="644"/>
      <c r="AB73" s="644"/>
      <c r="AC73" s="643"/>
      <c r="AD73" s="644"/>
      <c r="AE73" s="644"/>
      <c r="AF73" s="644"/>
      <c r="AG73" s="643"/>
      <c r="AH73" s="629"/>
      <c r="AI73" s="629"/>
      <c r="AJ73" s="500"/>
    </row>
    <row r="74" spans="1:36" x14ac:dyDescent="0.25">
      <c r="A74" s="1"/>
      <c r="B74" s="8" t="s">
        <v>23</v>
      </c>
      <c r="C74" s="9"/>
      <c r="D74" s="9"/>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row>
    <row r="75" spans="1:36" x14ac:dyDescent="0.25">
      <c r="A75" s="9"/>
      <c r="B75" s="9" t="s">
        <v>73</v>
      </c>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row>
    <row r="76" spans="1:36" x14ac:dyDescent="0.25">
      <c r="A76" s="14"/>
      <c r="B76" s="9" t="s">
        <v>74</v>
      </c>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row>
    <row r="77" spans="1:36"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row>
    <row r="78" spans="1:36" x14ac:dyDescent="0.25">
      <c r="A78" s="1"/>
      <c r="B78" s="501" t="s">
        <v>732</v>
      </c>
      <c r="C78" s="501"/>
      <c r="D78" s="501"/>
      <c r="E78" s="501"/>
      <c r="F78" s="501"/>
      <c r="G78" s="501"/>
      <c r="H78" s="501"/>
      <c r="I78" s="501"/>
      <c r="J78" s="501"/>
      <c r="K78" s="501"/>
      <c r="L78" s="1"/>
      <c r="M78" s="1"/>
      <c r="N78" s="1"/>
      <c r="O78" s="1"/>
      <c r="P78" s="1"/>
      <c r="Q78" s="1"/>
      <c r="R78" s="1"/>
      <c r="S78" s="1"/>
      <c r="T78" s="1"/>
      <c r="U78" s="1"/>
      <c r="V78" s="1"/>
      <c r="W78" s="1"/>
      <c r="X78" s="1"/>
      <c r="Y78" s="1"/>
      <c r="Z78" s="1"/>
      <c r="AA78" s="1"/>
      <c r="AB78" s="1"/>
      <c r="AC78" s="1"/>
      <c r="AD78" s="1"/>
      <c r="AE78" s="1"/>
      <c r="AF78" s="1"/>
      <c r="AG78" s="1"/>
      <c r="AH78" s="1"/>
      <c r="AI78" s="1"/>
      <c r="AJ78" s="1"/>
    </row>
    <row r="79" spans="1:36" x14ac:dyDescent="0.25">
      <c r="A79" s="1"/>
      <c r="B79" s="646" t="s">
        <v>892</v>
      </c>
      <c r="C79" s="646"/>
      <c r="D79" s="646"/>
      <c r="E79" s="646"/>
      <c r="F79" s="646"/>
      <c r="G79" s="646"/>
      <c r="H79" s="646"/>
      <c r="I79" s="646"/>
      <c r="J79" s="646"/>
      <c r="K79" s="646"/>
      <c r="L79" s="646"/>
      <c r="M79" s="1"/>
      <c r="N79" s="1"/>
      <c r="O79" s="1"/>
      <c r="P79" s="1"/>
      <c r="Q79" s="1"/>
      <c r="R79" s="1"/>
      <c r="S79" s="1"/>
      <c r="T79" s="1"/>
      <c r="U79" s="1"/>
      <c r="V79" s="1"/>
      <c r="W79" s="1"/>
      <c r="X79" s="1"/>
      <c r="Y79" s="1"/>
      <c r="Z79" s="1"/>
      <c r="AA79" s="1"/>
      <c r="AB79" s="1"/>
      <c r="AC79" s="1"/>
      <c r="AD79" s="1"/>
      <c r="AE79" s="1"/>
      <c r="AF79" s="1"/>
      <c r="AG79" s="1"/>
      <c r="AH79" s="1"/>
      <c r="AI79" s="1"/>
      <c r="AJ79" s="1"/>
    </row>
    <row r="80" spans="1:36" x14ac:dyDescent="0.25">
      <c r="A80" s="1"/>
      <c r="B80" s="502" t="s">
        <v>24</v>
      </c>
      <c r="C80" s="502"/>
      <c r="D80" s="502"/>
      <c r="E80" s="502"/>
      <c r="F80" s="502"/>
      <c r="G80" s="502"/>
      <c r="H80" s="502"/>
      <c r="I80" s="502"/>
      <c r="J80" s="502"/>
      <c r="K80" s="502"/>
      <c r="L80" s="502"/>
      <c r="M80" s="502"/>
      <c r="N80" s="502"/>
      <c r="O80" s="502"/>
      <c r="P80" s="502"/>
      <c r="Q80" s="502"/>
      <c r="R80" s="502"/>
      <c r="S80" s="502"/>
      <c r="T80" s="502"/>
      <c r="U80" s="502"/>
      <c r="V80" s="502"/>
      <c r="W80" s="502"/>
      <c r="X80" s="502"/>
      <c r="Y80" s="502"/>
      <c r="Z80" s="502"/>
      <c r="AA80" s="502"/>
      <c r="AB80" s="502"/>
      <c r="AC80" s="502"/>
      <c r="AD80" s="502"/>
      <c r="AE80" s="502"/>
      <c r="AF80" s="502"/>
      <c r="AG80" s="502"/>
      <c r="AH80" s="502"/>
      <c r="AI80" s="502"/>
      <c r="AJ80" s="502"/>
    </row>
  </sheetData>
  <mergeCells count="984">
    <mergeCell ref="B80:AJ80"/>
    <mergeCell ref="AG72:AG73"/>
    <mergeCell ref="AH72:AH73"/>
    <mergeCell ref="AI72:AI73"/>
    <mergeCell ref="AJ72:AJ73"/>
    <mergeCell ref="B78:K78"/>
    <mergeCell ref="B79:L79"/>
    <mergeCell ref="AA72:AA73"/>
    <mergeCell ref="AB72:AB73"/>
    <mergeCell ref="AC72:AC73"/>
    <mergeCell ref="AD72:AD73"/>
    <mergeCell ref="AE72:AE73"/>
    <mergeCell ref="AF72:AF73"/>
    <mergeCell ref="U72:U73"/>
    <mergeCell ref="V72:V73"/>
    <mergeCell ref="W72:W73"/>
    <mergeCell ref="X72:X73"/>
    <mergeCell ref="Y72:Y73"/>
    <mergeCell ref="Z72:Z73"/>
    <mergeCell ref="O72:O73"/>
    <mergeCell ref="P72:P73"/>
    <mergeCell ref="Q72:Q73"/>
    <mergeCell ref="R72:R73"/>
    <mergeCell ref="S72:S73"/>
    <mergeCell ref="T72:T73"/>
    <mergeCell ref="AJ70:AJ71"/>
    <mergeCell ref="B72:B73"/>
    <mergeCell ref="C72:C73"/>
    <mergeCell ref="D72:D73"/>
    <mergeCell ref="E72:E73"/>
    <mergeCell ref="F72:F73"/>
    <mergeCell ref="G72:G73"/>
    <mergeCell ref="H72:H73"/>
    <mergeCell ref="I72:I73"/>
    <mergeCell ref="N72:N73"/>
    <mergeCell ref="AD70:AD71"/>
    <mergeCell ref="AE70:AE71"/>
    <mergeCell ref="AF70:AF71"/>
    <mergeCell ref="AG70:AG71"/>
    <mergeCell ref="AH70:AH71"/>
    <mergeCell ref="AI70:AI71"/>
    <mergeCell ref="X70:X71"/>
    <mergeCell ref="Y70:Y71"/>
    <mergeCell ref="Z70:Z71"/>
    <mergeCell ref="AA70:AA71"/>
    <mergeCell ref="AB70:AB71"/>
    <mergeCell ref="AC70:AC71"/>
    <mergeCell ref="R70:R71"/>
    <mergeCell ref="S70:S71"/>
    <mergeCell ref="T70:T71"/>
    <mergeCell ref="U70:U71"/>
    <mergeCell ref="V70:V71"/>
    <mergeCell ref="W70:W71"/>
    <mergeCell ref="H70:H71"/>
    <mergeCell ref="I70:I71"/>
    <mergeCell ref="N70:N71"/>
    <mergeCell ref="O70:O71"/>
    <mergeCell ref="P70:P71"/>
    <mergeCell ref="Q70:Q71"/>
    <mergeCell ref="AG68:AG69"/>
    <mergeCell ref="AH68:AH69"/>
    <mergeCell ref="AI68:AI69"/>
    <mergeCell ref="AJ68:AJ69"/>
    <mergeCell ref="B70:B71"/>
    <mergeCell ref="C70:C71"/>
    <mergeCell ref="D70:D71"/>
    <mergeCell ref="E70:E71"/>
    <mergeCell ref="F70:F71"/>
    <mergeCell ref="G70:G71"/>
    <mergeCell ref="AA68:AA69"/>
    <mergeCell ref="AB68:AB69"/>
    <mergeCell ref="AC68:AC69"/>
    <mergeCell ref="AD68:AD69"/>
    <mergeCell ref="AE68:AE69"/>
    <mergeCell ref="AF68:AF69"/>
    <mergeCell ref="U68:U69"/>
    <mergeCell ref="V68:V69"/>
    <mergeCell ref="W68:W69"/>
    <mergeCell ref="X68:X69"/>
    <mergeCell ref="Y68:Y69"/>
    <mergeCell ref="Z68:Z69"/>
    <mergeCell ref="O68:O69"/>
    <mergeCell ref="P68:P69"/>
    <mergeCell ref="Q68:Q69"/>
    <mergeCell ref="R68:R69"/>
    <mergeCell ref="S68:S69"/>
    <mergeCell ref="T68:T69"/>
    <mergeCell ref="AJ66:AJ67"/>
    <mergeCell ref="B68:B69"/>
    <mergeCell ref="C68:C69"/>
    <mergeCell ref="D68:D69"/>
    <mergeCell ref="E68:E69"/>
    <mergeCell ref="F68:F69"/>
    <mergeCell ref="G68:G69"/>
    <mergeCell ref="H68:H69"/>
    <mergeCell ref="I68:I69"/>
    <mergeCell ref="N68:N69"/>
    <mergeCell ref="AD66:AD67"/>
    <mergeCell ref="AE66:AE67"/>
    <mergeCell ref="AF66:AF67"/>
    <mergeCell ref="AG66:AG67"/>
    <mergeCell ref="AH66:AH67"/>
    <mergeCell ref="AI66:AI67"/>
    <mergeCell ref="X66:X67"/>
    <mergeCell ref="Y66:Y67"/>
    <mergeCell ref="Z66:Z67"/>
    <mergeCell ref="AA66:AA67"/>
    <mergeCell ref="AB66:AB67"/>
    <mergeCell ref="AC66:AC67"/>
    <mergeCell ref="R66:R67"/>
    <mergeCell ref="S66:S67"/>
    <mergeCell ref="T66:T67"/>
    <mergeCell ref="U66:U67"/>
    <mergeCell ref="V66:V67"/>
    <mergeCell ref="W66:W67"/>
    <mergeCell ref="H66:H67"/>
    <mergeCell ref="I66:I67"/>
    <mergeCell ref="N66:N67"/>
    <mergeCell ref="O66:O67"/>
    <mergeCell ref="P66:P67"/>
    <mergeCell ref="Q66:Q67"/>
    <mergeCell ref="AG64:AG65"/>
    <mergeCell ref="AH64:AH65"/>
    <mergeCell ref="AI64:AI65"/>
    <mergeCell ref="AJ64:AJ65"/>
    <mergeCell ref="B66:B67"/>
    <mergeCell ref="C66:C67"/>
    <mergeCell ref="D66:D67"/>
    <mergeCell ref="E66:E67"/>
    <mergeCell ref="F66:F67"/>
    <mergeCell ref="G66:G67"/>
    <mergeCell ref="AA64:AA65"/>
    <mergeCell ref="AB64:AB65"/>
    <mergeCell ref="AC64:AC65"/>
    <mergeCell ref="AD64:AD65"/>
    <mergeCell ref="AE64:AE65"/>
    <mergeCell ref="AF64:AF65"/>
    <mergeCell ref="U64:U65"/>
    <mergeCell ref="V64:V65"/>
    <mergeCell ref="W64:W65"/>
    <mergeCell ref="X64:X65"/>
    <mergeCell ref="Y64:Y65"/>
    <mergeCell ref="Z64:Z65"/>
    <mergeCell ref="O64:O65"/>
    <mergeCell ref="P64:P65"/>
    <mergeCell ref="Q64:Q65"/>
    <mergeCell ref="R64:R65"/>
    <mergeCell ref="S64:S65"/>
    <mergeCell ref="T64:T65"/>
    <mergeCell ref="AJ62:AJ63"/>
    <mergeCell ref="B64:B65"/>
    <mergeCell ref="C64:C65"/>
    <mergeCell ref="D64:D65"/>
    <mergeCell ref="E64:E65"/>
    <mergeCell ref="F64:F65"/>
    <mergeCell ref="G64:G65"/>
    <mergeCell ref="H64:H65"/>
    <mergeCell ref="I64:I65"/>
    <mergeCell ref="N64:N65"/>
    <mergeCell ref="AD62:AD63"/>
    <mergeCell ref="AE62:AE63"/>
    <mergeCell ref="AF62:AF63"/>
    <mergeCell ref="AG62:AG63"/>
    <mergeCell ref="AH62:AH63"/>
    <mergeCell ref="AI62:AI63"/>
    <mergeCell ref="X62:X63"/>
    <mergeCell ref="Y62:Y63"/>
    <mergeCell ref="Z62:Z63"/>
    <mergeCell ref="AA62:AA63"/>
    <mergeCell ref="AB62:AB63"/>
    <mergeCell ref="AC62:AC63"/>
    <mergeCell ref="R62:R63"/>
    <mergeCell ref="S62:S63"/>
    <mergeCell ref="T62:T63"/>
    <mergeCell ref="U62:U63"/>
    <mergeCell ref="V62:V63"/>
    <mergeCell ref="W62:W63"/>
    <mergeCell ref="H62:H63"/>
    <mergeCell ref="I62:I63"/>
    <mergeCell ref="N62:N63"/>
    <mergeCell ref="O62:O63"/>
    <mergeCell ref="P62:P63"/>
    <mergeCell ref="Q62:Q63"/>
    <mergeCell ref="AG60:AG61"/>
    <mergeCell ref="AH60:AH61"/>
    <mergeCell ref="AI60:AI61"/>
    <mergeCell ref="AJ60:AJ61"/>
    <mergeCell ref="B62:B63"/>
    <mergeCell ref="C62:C63"/>
    <mergeCell ref="D62:D63"/>
    <mergeCell ref="E62:E63"/>
    <mergeCell ref="F62:F63"/>
    <mergeCell ref="G62:G63"/>
    <mergeCell ref="AA60:AA61"/>
    <mergeCell ref="AB60:AB61"/>
    <mergeCell ref="AC60:AC61"/>
    <mergeCell ref="AD60:AD61"/>
    <mergeCell ref="AE60:AE61"/>
    <mergeCell ref="AF60:AF61"/>
    <mergeCell ref="U60:U61"/>
    <mergeCell ref="V60:V61"/>
    <mergeCell ref="W60:W61"/>
    <mergeCell ref="X60:X61"/>
    <mergeCell ref="Y60:Y61"/>
    <mergeCell ref="Z60:Z61"/>
    <mergeCell ref="O60:O61"/>
    <mergeCell ref="P60:P61"/>
    <mergeCell ref="Q60:Q61"/>
    <mergeCell ref="R60:R61"/>
    <mergeCell ref="S60:S61"/>
    <mergeCell ref="T60:T61"/>
    <mergeCell ref="AJ58:AJ59"/>
    <mergeCell ref="B60:B61"/>
    <mergeCell ref="C60:C61"/>
    <mergeCell ref="D60:D61"/>
    <mergeCell ref="E60:E61"/>
    <mergeCell ref="F60:F61"/>
    <mergeCell ref="G60:G61"/>
    <mergeCell ref="H60:H61"/>
    <mergeCell ref="I60:I61"/>
    <mergeCell ref="N60:N61"/>
    <mergeCell ref="AD58:AD59"/>
    <mergeCell ref="AE58:AE59"/>
    <mergeCell ref="AF58:AF59"/>
    <mergeCell ref="AG58:AG59"/>
    <mergeCell ref="AH58:AH59"/>
    <mergeCell ref="AI58:AI59"/>
    <mergeCell ref="X58:X59"/>
    <mergeCell ref="Y58:Y59"/>
    <mergeCell ref="Z58:Z59"/>
    <mergeCell ref="AA58:AA59"/>
    <mergeCell ref="AB58:AB59"/>
    <mergeCell ref="AC58:AC59"/>
    <mergeCell ref="R58:R59"/>
    <mergeCell ref="S58:S59"/>
    <mergeCell ref="T58:T59"/>
    <mergeCell ref="U58:U59"/>
    <mergeCell ref="V58:V59"/>
    <mergeCell ref="W58:W59"/>
    <mergeCell ref="H58:H59"/>
    <mergeCell ref="I58:I59"/>
    <mergeCell ref="N58:N59"/>
    <mergeCell ref="O58:O59"/>
    <mergeCell ref="P58:P59"/>
    <mergeCell ref="Q58:Q59"/>
    <mergeCell ref="AG56:AG57"/>
    <mergeCell ref="AH56:AH57"/>
    <mergeCell ref="AI56:AI57"/>
    <mergeCell ref="AJ56:AJ57"/>
    <mergeCell ref="B58:B59"/>
    <mergeCell ref="C58:C59"/>
    <mergeCell ref="D58:D59"/>
    <mergeCell ref="E58:E59"/>
    <mergeCell ref="F58:F59"/>
    <mergeCell ref="G58:G59"/>
    <mergeCell ref="AA56:AA57"/>
    <mergeCell ref="AB56:AB57"/>
    <mergeCell ref="AC56:AC57"/>
    <mergeCell ref="AD56:AD57"/>
    <mergeCell ref="AE56:AE57"/>
    <mergeCell ref="AF56:AF57"/>
    <mergeCell ref="U56:U57"/>
    <mergeCell ref="V56:V57"/>
    <mergeCell ref="W56:W57"/>
    <mergeCell ref="X56:X57"/>
    <mergeCell ref="Y56:Y57"/>
    <mergeCell ref="Z56:Z57"/>
    <mergeCell ref="O56:O57"/>
    <mergeCell ref="P56:P57"/>
    <mergeCell ref="Q56:Q57"/>
    <mergeCell ref="R56:R57"/>
    <mergeCell ref="S56:S57"/>
    <mergeCell ref="T56:T57"/>
    <mergeCell ref="AJ54:AJ55"/>
    <mergeCell ref="B56:B57"/>
    <mergeCell ref="C56:C57"/>
    <mergeCell ref="D56:D57"/>
    <mergeCell ref="E56:E57"/>
    <mergeCell ref="F56:F57"/>
    <mergeCell ref="G56:G57"/>
    <mergeCell ref="H56:H57"/>
    <mergeCell ref="I56:I57"/>
    <mergeCell ref="N56:N57"/>
    <mergeCell ref="AD54:AD55"/>
    <mergeCell ref="AE54:AE55"/>
    <mergeCell ref="AF54:AF55"/>
    <mergeCell ref="AG54:AG55"/>
    <mergeCell ref="AH54:AH55"/>
    <mergeCell ref="AI54:AI55"/>
    <mergeCell ref="X54:X55"/>
    <mergeCell ref="Y54:Y55"/>
    <mergeCell ref="Z54:Z55"/>
    <mergeCell ref="AA54:AA55"/>
    <mergeCell ref="AB54:AB55"/>
    <mergeCell ref="AC54:AC55"/>
    <mergeCell ref="R54:R55"/>
    <mergeCell ref="S54:S55"/>
    <mergeCell ref="T54:T55"/>
    <mergeCell ref="U54:U55"/>
    <mergeCell ref="V54:V55"/>
    <mergeCell ref="W54:W55"/>
    <mergeCell ref="H54:H55"/>
    <mergeCell ref="I54:I55"/>
    <mergeCell ref="N54:N55"/>
    <mergeCell ref="O54:O55"/>
    <mergeCell ref="P54:P55"/>
    <mergeCell ref="Q54:Q55"/>
    <mergeCell ref="AG52:AG53"/>
    <mergeCell ref="AH52:AH53"/>
    <mergeCell ref="AI52:AI53"/>
    <mergeCell ref="AJ52:AJ53"/>
    <mergeCell ref="B54:B55"/>
    <mergeCell ref="C54:C55"/>
    <mergeCell ref="D54:D55"/>
    <mergeCell ref="E54:E55"/>
    <mergeCell ref="F54:F55"/>
    <mergeCell ref="G54:G55"/>
    <mergeCell ref="AA52:AA53"/>
    <mergeCell ref="AB52:AB53"/>
    <mergeCell ref="AC52:AC53"/>
    <mergeCell ref="AD52:AD53"/>
    <mergeCell ref="AE52:AE53"/>
    <mergeCell ref="AF52:AF53"/>
    <mergeCell ref="U52:U53"/>
    <mergeCell ref="V52:V53"/>
    <mergeCell ref="W52:W53"/>
    <mergeCell ref="X52:X53"/>
    <mergeCell ref="Y52:Y53"/>
    <mergeCell ref="Z52:Z53"/>
    <mergeCell ref="O52:O53"/>
    <mergeCell ref="P52:P53"/>
    <mergeCell ref="Q52:Q53"/>
    <mergeCell ref="R52:R53"/>
    <mergeCell ref="S52:S53"/>
    <mergeCell ref="T52:T53"/>
    <mergeCell ref="AJ50:AJ51"/>
    <mergeCell ref="B52:B53"/>
    <mergeCell ref="C52:C53"/>
    <mergeCell ref="D52:D53"/>
    <mergeCell ref="E52:E53"/>
    <mergeCell ref="F52:F53"/>
    <mergeCell ref="G52:G53"/>
    <mergeCell ref="H52:H53"/>
    <mergeCell ref="I52:I53"/>
    <mergeCell ref="N52:N53"/>
    <mergeCell ref="AD50:AD51"/>
    <mergeCell ref="AE50:AE51"/>
    <mergeCell ref="AF50:AF51"/>
    <mergeCell ref="AG50:AG51"/>
    <mergeCell ref="AH50:AH51"/>
    <mergeCell ref="AI50:AI51"/>
    <mergeCell ref="X50:X51"/>
    <mergeCell ref="Y50:Y51"/>
    <mergeCell ref="Z50:Z51"/>
    <mergeCell ref="AA50:AA51"/>
    <mergeCell ref="AB50:AB51"/>
    <mergeCell ref="AC50:AC51"/>
    <mergeCell ref="R50:R51"/>
    <mergeCell ref="S50:S51"/>
    <mergeCell ref="T50:T51"/>
    <mergeCell ref="U50:U51"/>
    <mergeCell ref="V50:V51"/>
    <mergeCell ref="W50:W51"/>
    <mergeCell ref="H50:H51"/>
    <mergeCell ref="I50:I51"/>
    <mergeCell ref="N50:N51"/>
    <mergeCell ref="O50:O51"/>
    <mergeCell ref="P50:P51"/>
    <mergeCell ref="Q50:Q51"/>
    <mergeCell ref="AG48:AG49"/>
    <mergeCell ref="AH48:AH49"/>
    <mergeCell ref="AI48:AI49"/>
    <mergeCell ref="AJ48:AJ49"/>
    <mergeCell ref="B50:B51"/>
    <mergeCell ref="C50:C51"/>
    <mergeCell ref="D50:D51"/>
    <mergeCell ref="E50:E51"/>
    <mergeCell ref="F50:F51"/>
    <mergeCell ref="G50:G51"/>
    <mergeCell ref="AA48:AA49"/>
    <mergeCell ref="AB48:AB49"/>
    <mergeCell ref="AC48:AC49"/>
    <mergeCell ref="AD48:AD49"/>
    <mergeCell ref="AE48:AE49"/>
    <mergeCell ref="AF48:AF49"/>
    <mergeCell ref="U48:U49"/>
    <mergeCell ref="V48:V49"/>
    <mergeCell ref="W48:W49"/>
    <mergeCell ref="X48:X49"/>
    <mergeCell ref="Y48:Y49"/>
    <mergeCell ref="Z48:Z49"/>
    <mergeCell ref="O48:O49"/>
    <mergeCell ref="P48:P49"/>
    <mergeCell ref="Q48:Q49"/>
    <mergeCell ref="R48:R49"/>
    <mergeCell ref="S48:S49"/>
    <mergeCell ref="T48:T49"/>
    <mergeCell ref="AG46:AG47"/>
    <mergeCell ref="B48:B49"/>
    <mergeCell ref="C48:C49"/>
    <mergeCell ref="D48:D49"/>
    <mergeCell ref="E48:E49"/>
    <mergeCell ref="F48:F49"/>
    <mergeCell ref="G48:G49"/>
    <mergeCell ref="H48:H49"/>
    <mergeCell ref="I48:I49"/>
    <mergeCell ref="N48:N49"/>
    <mergeCell ref="AA46:AA47"/>
    <mergeCell ref="AB46:AB47"/>
    <mergeCell ref="AC46:AC47"/>
    <mergeCell ref="AD46:AD47"/>
    <mergeCell ref="AE46:AE47"/>
    <mergeCell ref="AF46:AF47"/>
    <mergeCell ref="U46:U47"/>
    <mergeCell ref="V46:V47"/>
    <mergeCell ref="W46:W47"/>
    <mergeCell ref="X46:X47"/>
    <mergeCell ref="Y46:Y47"/>
    <mergeCell ref="Z46:Z47"/>
    <mergeCell ref="AG44:AG45"/>
    <mergeCell ref="F46:F47"/>
    <mergeCell ref="H46:H47"/>
    <mergeCell ref="I46:I47"/>
    <mergeCell ref="N46:N47"/>
    <mergeCell ref="O46:O47"/>
    <mergeCell ref="P46:P47"/>
    <mergeCell ref="Q46:Q47"/>
    <mergeCell ref="R46:R47"/>
    <mergeCell ref="S46:S47"/>
    <mergeCell ref="AA44:AA45"/>
    <mergeCell ref="AB44:AB45"/>
    <mergeCell ref="AC44:AC45"/>
    <mergeCell ref="AD44:AD45"/>
    <mergeCell ref="AE44:AE45"/>
    <mergeCell ref="AF44:AF45"/>
    <mergeCell ref="U44:U45"/>
    <mergeCell ref="V44:V45"/>
    <mergeCell ref="W44:W45"/>
    <mergeCell ref="X44:X45"/>
    <mergeCell ref="Y44:Y45"/>
    <mergeCell ref="Z44:Z45"/>
    <mergeCell ref="AG42:AG43"/>
    <mergeCell ref="F44:F45"/>
    <mergeCell ref="H44:H45"/>
    <mergeCell ref="I44:I45"/>
    <mergeCell ref="N44:N45"/>
    <mergeCell ref="O44:O45"/>
    <mergeCell ref="P44:P45"/>
    <mergeCell ref="Q44:Q45"/>
    <mergeCell ref="R44:R45"/>
    <mergeCell ref="S44:S45"/>
    <mergeCell ref="AA42:AA43"/>
    <mergeCell ref="AB42:AB43"/>
    <mergeCell ref="AC42:AC43"/>
    <mergeCell ref="AD42:AD43"/>
    <mergeCell ref="AE42:AE43"/>
    <mergeCell ref="AF42:AF43"/>
    <mergeCell ref="U42:U43"/>
    <mergeCell ref="V42:V43"/>
    <mergeCell ref="W42:W43"/>
    <mergeCell ref="X42:X43"/>
    <mergeCell ref="Y42:Y43"/>
    <mergeCell ref="Z42:Z43"/>
    <mergeCell ref="AG40:AG41"/>
    <mergeCell ref="F42:F43"/>
    <mergeCell ref="H42:H43"/>
    <mergeCell ref="I42:I43"/>
    <mergeCell ref="N42:N43"/>
    <mergeCell ref="O42:O43"/>
    <mergeCell ref="P42:P43"/>
    <mergeCell ref="Q42:Q43"/>
    <mergeCell ref="R42:R43"/>
    <mergeCell ref="S42:S43"/>
    <mergeCell ref="AA40:AA41"/>
    <mergeCell ref="AB40:AB41"/>
    <mergeCell ref="AC40:AC41"/>
    <mergeCell ref="AD40:AD41"/>
    <mergeCell ref="AE40:AE41"/>
    <mergeCell ref="AF40:AF41"/>
    <mergeCell ref="U40:U41"/>
    <mergeCell ref="V40:V41"/>
    <mergeCell ref="W40:W41"/>
    <mergeCell ref="X40:X41"/>
    <mergeCell ref="Y40:Y41"/>
    <mergeCell ref="Z40:Z41"/>
    <mergeCell ref="AG38:AG39"/>
    <mergeCell ref="F40:F41"/>
    <mergeCell ref="H40:H41"/>
    <mergeCell ref="I40:I41"/>
    <mergeCell ref="N40:N41"/>
    <mergeCell ref="O40:O41"/>
    <mergeCell ref="P40:P41"/>
    <mergeCell ref="Q40:Q41"/>
    <mergeCell ref="R40:R41"/>
    <mergeCell ref="S40:S41"/>
    <mergeCell ref="AA38:AA39"/>
    <mergeCell ref="AB38:AB39"/>
    <mergeCell ref="AC38:AC39"/>
    <mergeCell ref="AD38:AD39"/>
    <mergeCell ref="AE38:AE39"/>
    <mergeCell ref="AF38:AF39"/>
    <mergeCell ref="U38:U39"/>
    <mergeCell ref="V38:V39"/>
    <mergeCell ref="W38:W39"/>
    <mergeCell ref="X38:X39"/>
    <mergeCell ref="Y38:Y39"/>
    <mergeCell ref="Z38:Z39"/>
    <mergeCell ref="AG36:AG37"/>
    <mergeCell ref="AH36:AH47"/>
    <mergeCell ref="AI36:AI47"/>
    <mergeCell ref="AJ36:AJ47"/>
    <mergeCell ref="F38:F39"/>
    <mergeCell ref="H38:H39"/>
    <mergeCell ref="I38:I39"/>
    <mergeCell ref="N38:N39"/>
    <mergeCell ref="O38:O39"/>
    <mergeCell ref="P38:P39"/>
    <mergeCell ref="AA36:AA37"/>
    <mergeCell ref="AB36:AB37"/>
    <mergeCell ref="AC36:AC37"/>
    <mergeCell ref="AD36:AD37"/>
    <mergeCell ref="AE36:AE37"/>
    <mergeCell ref="AF36:AF37"/>
    <mergeCell ref="U36:U37"/>
    <mergeCell ref="V36:V37"/>
    <mergeCell ref="W36:W37"/>
    <mergeCell ref="X36:X37"/>
    <mergeCell ref="Y36:Y37"/>
    <mergeCell ref="Z36:Z37"/>
    <mergeCell ref="O36:O37"/>
    <mergeCell ref="P36:P37"/>
    <mergeCell ref="Q36:Q37"/>
    <mergeCell ref="R36:R37"/>
    <mergeCell ref="S36:S37"/>
    <mergeCell ref="T36:T47"/>
    <mergeCell ref="Q38:Q39"/>
    <mergeCell ref="R38:R39"/>
    <mergeCell ref="S38:S39"/>
    <mergeCell ref="AJ34:AJ35"/>
    <mergeCell ref="B36:B47"/>
    <mergeCell ref="C36:C47"/>
    <mergeCell ref="D36:D47"/>
    <mergeCell ref="E36:E47"/>
    <mergeCell ref="F36:F37"/>
    <mergeCell ref="G36:G47"/>
    <mergeCell ref="H36:H37"/>
    <mergeCell ref="I36:I37"/>
    <mergeCell ref="N36:N37"/>
    <mergeCell ref="AD34:AD35"/>
    <mergeCell ref="AE34:AE35"/>
    <mergeCell ref="AF34:AF35"/>
    <mergeCell ref="AG34:AG35"/>
    <mergeCell ref="AH34:AH35"/>
    <mergeCell ref="AI34:AI35"/>
    <mergeCell ref="X34:X35"/>
    <mergeCell ref="Y34:Y35"/>
    <mergeCell ref="Z34:Z35"/>
    <mergeCell ref="AA34:AA35"/>
    <mergeCell ref="AB34:AB35"/>
    <mergeCell ref="AC34:AC35"/>
    <mergeCell ref="R34:R35"/>
    <mergeCell ref="S34:S35"/>
    <mergeCell ref="T34:T35"/>
    <mergeCell ref="U34:U35"/>
    <mergeCell ref="V34:V35"/>
    <mergeCell ref="W34:W35"/>
    <mergeCell ref="H34:H35"/>
    <mergeCell ref="I34:I35"/>
    <mergeCell ref="N34:N35"/>
    <mergeCell ref="O34:O35"/>
    <mergeCell ref="P34:P35"/>
    <mergeCell ref="Q34:Q35"/>
    <mergeCell ref="AG32:AG33"/>
    <mergeCell ref="AH32:AH33"/>
    <mergeCell ref="AI32:AI33"/>
    <mergeCell ref="AJ32:AJ33"/>
    <mergeCell ref="B34:B35"/>
    <mergeCell ref="C34:C35"/>
    <mergeCell ref="D34:D35"/>
    <mergeCell ref="E34:E35"/>
    <mergeCell ref="F34:F35"/>
    <mergeCell ref="G34:G35"/>
    <mergeCell ref="AA32:AA33"/>
    <mergeCell ref="AB32:AB33"/>
    <mergeCell ref="AC32:AC33"/>
    <mergeCell ref="AD32:AD33"/>
    <mergeCell ref="AE32:AE33"/>
    <mergeCell ref="AF32:AF33"/>
    <mergeCell ref="U32:U33"/>
    <mergeCell ref="V32:V33"/>
    <mergeCell ref="W32:W33"/>
    <mergeCell ref="X32:X33"/>
    <mergeCell ref="Y32:Y33"/>
    <mergeCell ref="Z32:Z33"/>
    <mergeCell ref="O32:O33"/>
    <mergeCell ref="P32:P33"/>
    <mergeCell ref="Q32:Q33"/>
    <mergeCell ref="R32:R33"/>
    <mergeCell ref="S32:S33"/>
    <mergeCell ref="T32:T33"/>
    <mergeCell ref="AJ30:AJ31"/>
    <mergeCell ref="B32:B33"/>
    <mergeCell ref="C32:C33"/>
    <mergeCell ref="D32:D33"/>
    <mergeCell ref="E32:E33"/>
    <mergeCell ref="F32:F33"/>
    <mergeCell ref="G32:G33"/>
    <mergeCell ref="H32:H33"/>
    <mergeCell ref="I32:I33"/>
    <mergeCell ref="N32:N33"/>
    <mergeCell ref="AD30:AD31"/>
    <mergeCell ref="AE30:AE31"/>
    <mergeCell ref="AF30:AF31"/>
    <mergeCell ref="AG30:AG31"/>
    <mergeCell ref="AH30:AH31"/>
    <mergeCell ref="AI30:AI31"/>
    <mergeCell ref="X30:X31"/>
    <mergeCell ref="Y30:Y31"/>
    <mergeCell ref="Z30:Z31"/>
    <mergeCell ref="AA30:AA31"/>
    <mergeCell ref="AB30:AB31"/>
    <mergeCell ref="AC30:AC31"/>
    <mergeCell ref="R30:R31"/>
    <mergeCell ref="S30:S31"/>
    <mergeCell ref="T30:T31"/>
    <mergeCell ref="U30:U31"/>
    <mergeCell ref="V30:V31"/>
    <mergeCell ref="W30:W31"/>
    <mergeCell ref="H30:H31"/>
    <mergeCell ref="I30:I31"/>
    <mergeCell ref="N30:N31"/>
    <mergeCell ref="O30:O31"/>
    <mergeCell ref="P30:P31"/>
    <mergeCell ref="Q30:Q31"/>
    <mergeCell ref="AD28:AD29"/>
    <mergeCell ref="AE28:AE29"/>
    <mergeCell ref="AF28:AF29"/>
    <mergeCell ref="AG28:AG29"/>
    <mergeCell ref="B30:B31"/>
    <mergeCell ref="C30:C31"/>
    <mergeCell ref="D30:D31"/>
    <mergeCell ref="E30:E31"/>
    <mergeCell ref="F30:F31"/>
    <mergeCell ref="G30:G31"/>
    <mergeCell ref="X28:X29"/>
    <mergeCell ref="Y28:Y29"/>
    <mergeCell ref="Z28:Z29"/>
    <mergeCell ref="AA28:AA29"/>
    <mergeCell ref="AB28:AB29"/>
    <mergeCell ref="AC28:AC29"/>
    <mergeCell ref="Q28:Q29"/>
    <mergeCell ref="R28:R29"/>
    <mergeCell ref="S28:S29"/>
    <mergeCell ref="U28:U29"/>
    <mergeCell ref="V28:V29"/>
    <mergeCell ref="W28:W29"/>
    <mergeCell ref="F28:F29"/>
    <mergeCell ref="H28:H29"/>
    <mergeCell ref="I28:I29"/>
    <mergeCell ref="N28:N29"/>
    <mergeCell ref="O28:O29"/>
    <mergeCell ref="P28:P29"/>
    <mergeCell ref="X26:X27"/>
    <mergeCell ref="Y26:Y27"/>
    <mergeCell ref="Z26:Z27"/>
    <mergeCell ref="AA26:AA27"/>
    <mergeCell ref="AB26:AB27"/>
    <mergeCell ref="AC26:AC27"/>
    <mergeCell ref="AJ24:AJ29"/>
    <mergeCell ref="F26:F27"/>
    <mergeCell ref="H26:H27"/>
    <mergeCell ref="I26:I27"/>
    <mergeCell ref="N26:N27"/>
    <mergeCell ref="O26:O27"/>
    <mergeCell ref="P26:P27"/>
    <mergeCell ref="Q26:Q27"/>
    <mergeCell ref="R26:R27"/>
    <mergeCell ref="S26:S27"/>
    <mergeCell ref="AD24:AD25"/>
    <mergeCell ref="AE24:AE25"/>
    <mergeCell ref="AF24:AF25"/>
    <mergeCell ref="AG24:AG25"/>
    <mergeCell ref="AH24:AH29"/>
    <mergeCell ref="AI24:AI29"/>
    <mergeCell ref="AD26:AD27"/>
    <mergeCell ref="AE26:AE27"/>
    <mergeCell ref="AF26:AF27"/>
    <mergeCell ref="AG26:AG27"/>
    <mergeCell ref="X24:X25"/>
    <mergeCell ref="Y24:Y25"/>
    <mergeCell ref="Z24:Z25"/>
    <mergeCell ref="AA24:AA25"/>
    <mergeCell ref="AB24:AB25"/>
    <mergeCell ref="AC24:AC25"/>
    <mergeCell ref="R24:R25"/>
    <mergeCell ref="S24:S25"/>
    <mergeCell ref="T24:T29"/>
    <mergeCell ref="U24:U25"/>
    <mergeCell ref="V24:V25"/>
    <mergeCell ref="W24:W25"/>
    <mergeCell ref="U26:U27"/>
    <mergeCell ref="V26:V27"/>
    <mergeCell ref="W26:W27"/>
    <mergeCell ref="H24:H25"/>
    <mergeCell ref="I24:I25"/>
    <mergeCell ref="N24:N25"/>
    <mergeCell ref="O24:O25"/>
    <mergeCell ref="P24:P25"/>
    <mergeCell ref="Q24:Q25"/>
    <mergeCell ref="AG22:AG23"/>
    <mergeCell ref="AH22:AH23"/>
    <mergeCell ref="AI22:AI23"/>
    <mergeCell ref="AJ22:AJ23"/>
    <mergeCell ref="B24:B29"/>
    <mergeCell ref="C24:C29"/>
    <mergeCell ref="D24:D29"/>
    <mergeCell ref="E24:E29"/>
    <mergeCell ref="F24:F25"/>
    <mergeCell ref="G24:G29"/>
    <mergeCell ref="AA22:AA23"/>
    <mergeCell ref="AB22:AB23"/>
    <mergeCell ref="AC22:AC23"/>
    <mergeCell ref="AD22:AD23"/>
    <mergeCell ref="AE22:AE23"/>
    <mergeCell ref="AF22:AF23"/>
    <mergeCell ref="U22:U23"/>
    <mergeCell ref="V22:V23"/>
    <mergeCell ref="W22:W23"/>
    <mergeCell ref="X22:X23"/>
    <mergeCell ref="Y22:Y23"/>
    <mergeCell ref="Z22:Z23"/>
    <mergeCell ref="O22:O23"/>
    <mergeCell ref="P22:P23"/>
    <mergeCell ref="Q22:Q23"/>
    <mergeCell ref="R22:R23"/>
    <mergeCell ref="S22:S23"/>
    <mergeCell ref="T22:T23"/>
    <mergeCell ref="AG20:AG21"/>
    <mergeCell ref="B22:B23"/>
    <mergeCell ref="C22:C23"/>
    <mergeCell ref="D22:D23"/>
    <mergeCell ref="E22:E23"/>
    <mergeCell ref="F22:F23"/>
    <mergeCell ref="G22:G23"/>
    <mergeCell ref="H22:H23"/>
    <mergeCell ref="I22:I23"/>
    <mergeCell ref="N22:N23"/>
    <mergeCell ref="AA20:AA21"/>
    <mergeCell ref="AB20:AB21"/>
    <mergeCell ref="AC20:AC21"/>
    <mergeCell ref="AD20:AD21"/>
    <mergeCell ref="AE20:AE21"/>
    <mergeCell ref="AF20:AF21"/>
    <mergeCell ref="U20:U21"/>
    <mergeCell ref="V20:V21"/>
    <mergeCell ref="W20:W21"/>
    <mergeCell ref="X20:X21"/>
    <mergeCell ref="Y20:Y21"/>
    <mergeCell ref="Z20:Z21"/>
    <mergeCell ref="AG18:AG19"/>
    <mergeCell ref="AH18:AH21"/>
    <mergeCell ref="AI18:AI21"/>
    <mergeCell ref="AJ18:AJ21"/>
    <mergeCell ref="F20:F21"/>
    <mergeCell ref="H20:H21"/>
    <mergeCell ref="I20:I21"/>
    <mergeCell ref="N20:N21"/>
    <mergeCell ref="O20:O21"/>
    <mergeCell ref="P20:P21"/>
    <mergeCell ref="AA18:AA19"/>
    <mergeCell ref="AB18:AB19"/>
    <mergeCell ref="AC18:AC19"/>
    <mergeCell ref="AD18:AD19"/>
    <mergeCell ref="AE18:AE19"/>
    <mergeCell ref="AF18:AF19"/>
    <mergeCell ref="U18:U19"/>
    <mergeCell ref="V18:V19"/>
    <mergeCell ref="W18:W19"/>
    <mergeCell ref="X18:X19"/>
    <mergeCell ref="Y18:Y19"/>
    <mergeCell ref="Z18:Z19"/>
    <mergeCell ref="O18:O19"/>
    <mergeCell ref="P18:P19"/>
    <mergeCell ref="Q18:Q19"/>
    <mergeCell ref="R18:R19"/>
    <mergeCell ref="S18:S19"/>
    <mergeCell ref="T18:T21"/>
    <mergeCell ref="Q20:Q21"/>
    <mergeCell ref="R20:R21"/>
    <mergeCell ref="S20:S21"/>
    <mergeCell ref="AG16:AG17"/>
    <mergeCell ref="B18:B21"/>
    <mergeCell ref="C18:C21"/>
    <mergeCell ref="D18:D21"/>
    <mergeCell ref="E18:E21"/>
    <mergeCell ref="F18:F19"/>
    <mergeCell ref="G18:G21"/>
    <mergeCell ref="H18:H19"/>
    <mergeCell ref="I18:I19"/>
    <mergeCell ref="N18:N19"/>
    <mergeCell ref="AA16:AA17"/>
    <mergeCell ref="AB16:AB17"/>
    <mergeCell ref="AC16:AC17"/>
    <mergeCell ref="AD16:AD17"/>
    <mergeCell ref="AE16:AE17"/>
    <mergeCell ref="AF16:AF17"/>
    <mergeCell ref="U16:U17"/>
    <mergeCell ref="V16:V17"/>
    <mergeCell ref="W16:W17"/>
    <mergeCell ref="X16:X17"/>
    <mergeCell ref="Y16:Y17"/>
    <mergeCell ref="Z16:Z17"/>
    <mergeCell ref="AG14:AG15"/>
    <mergeCell ref="AH14:AH17"/>
    <mergeCell ref="AI14:AI17"/>
    <mergeCell ref="AJ14:AJ17"/>
    <mergeCell ref="F16:F17"/>
    <mergeCell ref="H16:H17"/>
    <mergeCell ref="I16:I17"/>
    <mergeCell ref="N16:N17"/>
    <mergeCell ref="O16:O17"/>
    <mergeCell ref="P16:P17"/>
    <mergeCell ref="AA14:AA15"/>
    <mergeCell ref="AB14:AB15"/>
    <mergeCell ref="AC14:AC15"/>
    <mergeCell ref="AD14:AD15"/>
    <mergeCell ref="AE14:AE15"/>
    <mergeCell ref="AF14:AF15"/>
    <mergeCell ref="U14:U15"/>
    <mergeCell ref="V14:V15"/>
    <mergeCell ref="W14:W15"/>
    <mergeCell ref="X14:X15"/>
    <mergeCell ref="Y14:Y15"/>
    <mergeCell ref="Z14:Z15"/>
    <mergeCell ref="O14:O15"/>
    <mergeCell ref="P14:P15"/>
    <mergeCell ref="Q14:Q15"/>
    <mergeCell ref="R14:R15"/>
    <mergeCell ref="S14:S15"/>
    <mergeCell ref="T14:T17"/>
    <mergeCell ref="Q16:Q17"/>
    <mergeCell ref="R16:R17"/>
    <mergeCell ref="S16:S17"/>
    <mergeCell ref="AG12:AG13"/>
    <mergeCell ref="B14:B17"/>
    <mergeCell ref="C14:C17"/>
    <mergeCell ref="D14:D17"/>
    <mergeCell ref="E14:E17"/>
    <mergeCell ref="F14:F15"/>
    <mergeCell ref="G14:G17"/>
    <mergeCell ref="H14:H15"/>
    <mergeCell ref="I14:I15"/>
    <mergeCell ref="N14:N15"/>
    <mergeCell ref="AA12:AA13"/>
    <mergeCell ref="AB12:AB13"/>
    <mergeCell ref="AC12:AC13"/>
    <mergeCell ref="AD12:AD13"/>
    <mergeCell ref="AE12:AE13"/>
    <mergeCell ref="AF12:AF13"/>
    <mergeCell ref="U12:U13"/>
    <mergeCell ref="V12:V13"/>
    <mergeCell ref="W12:W13"/>
    <mergeCell ref="X12:X13"/>
    <mergeCell ref="Y12:Y13"/>
    <mergeCell ref="Z12:Z13"/>
    <mergeCell ref="AG10:AG11"/>
    <mergeCell ref="F12:F13"/>
    <mergeCell ref="H12:H13"/>
    <mergeCell ref="I12:I13"/>
    <mergeCell ref="N12:N13"/>
    <mergeCell ref="O12:O13"/>
    <mergeCell ref="P12:P13"/>
    <mergeCell ref="Q12:Q13"/>
    <mergeCell ref="R12:R13"/>
    <mergeCell ref="S12:S13"/>
    <mergeCell ref="AA10:AA11"/>
    <mergeCell ref="AB10:AB11"/>
    <mergeCell ref="AC10:AC11"/>
    <mergeCell ref="AD10:AD11"/>
    <mergeCell ref="AE10:AE11"/>
    <mergeCell ref="AF10:AF11"/>
    <mergeCell ref="U10:U11"/>
    <mergeCell ref="V10:V11"/>
    <mergeCell ref="W10:W11"/>
    <mergeCell ref="X10:X11"/>
    <mergeCell ref="Y10:Y11"/>
    <mergeCell ref="Z10:Z11"/>
    <mergeCell ref="AG8:AG9"/>
    <mergeCell ref="AH8:AH13"/>
    <mergeCell ref="AI8:AI13"/>
    <mergeCell ref="AJ8:AJ13"/>
    <mergeCell ref="F10:F11"/>
    <mergeCell ref="H10:H11"/>
    <mergeCell ref="I10:I11"/>
    <mergeCell ref="N10:N11"/>
    <mergeCell ref="O10:O11"/>
    <mergeCell ref="P10:P11"/>
    <mergeCell ref="AA8:AA9"/>
    <mergeCell ref="AB8:AB9"/>
    <mergeCell ref="AC8:AC9"/>
    <mergeCell ref="AD8:AD9"/>
    <mergeCell ref="AE8:AE9"/>
    <mergeCell ref="AF8:AF9"/>
    <mergeCell ref="U8:U9"/>
    <mergeCell ref="V8:V9"/>
    <mergeCell ref="W8:W9"/>
    <mergeCell ref="X8:X9"/>
    <mergeCell ref="Y8:Y9"/>
    <mergeCell ref="Z8:Z9"/>
    <mergeCell ref="O8:O9"/>
    <mergeCell ref="P8:P9"/>
    <mergeCell ref="Q8:Q9"/>
    <mergeCell ref="R8:R9"/>
    <mergeCell ref="S8:S9"/>
    <mergeCell ref="T8:T13"/>
    <mergeCell ref="Q10:Q11"/>
    <mergeCell ref="R10:R11"/>
    <mergeCell ref="S10:S11"/>
    <mergeCell ref="AJ6:AJ7"/>
    <mergeCell ref="B8:B13"/>
    <mergeCell ref="C8:C13"/>
    <mergeCell ref="D8:D13"/>
    <mergeCell ref="E8:E13"/>
    <mergeCell ref="F8:F9"/>
    <mergeCell ref="G8:G13"/>
    <mergeCell ref="H8:H9"/>
    <mergeCell ref="I8:I9"/>
    <mergeCell ref="N8:N9"/>
    <mergeCell ref="AD6:AD7"/>
    <mergeCell ref="AE6:AE7"/>
    <mergeCell ref="AF6:AF7"/>
    <mergeCell ref="AG6:AG7"/>
    <mergeCell ref="AH6:AH7"/>
    <mergeCell ref="AI6:AI7"/>
    <mergeCell ref="X6:X7"/>
    <mergeCell ref="Y6:Y7"/>
    <mergeCell ref="Z6:Z7"/>
    <mergeCell ref="AA6:AA7"/>
    <mergeCell ref="AB6:AB7"/>
    <mergeCell ref="AC6:AC7"/>
    <mergeCell ref="R6:R7"/>
    <mergeCell ref="S6:S7"/>
    <mergeCell ref="T6:T7"/>
    <mergeCell ref="U6:U7"/>
    <mergeCell ref="V6:V7"/>
    <mergeCell ref="W6:W7"/>
    <mergeCell ref="H6:H7"/>
    <mergeCell ref="I6:I7"/>
    <mergeCell ref="N6:N7"/>
    <mergeCell ref="O6:O7"/>
    <mergeCell ref="P6:P7"/>
    <mergeCell ref="Q6:Q7"/>
    <mergeCell ref="AG3:AG4"/>
    <mergeCell ref="AH3:AH4"/>
    <mergeCell ref="AI3:AI4"/>
    <mergeCell ref="AJ3:AJ4"/>
    <mergeCell ref="B6:B7"/>
    <mergeCell ref="C6:C7"/>
    <mergeCell ref="D6:D7"/>
    <mergeCell ref="E6:E7"/>
    <mergeCell ref="F6:F7"/>
    <mergeCell ref="G6:G7"/>
    <mergeCell ref="T3:T4"/>
    <mergeCell ref="U3:U4"/>
    <mergeCell ref="V3:AA3"/>
    <mergeCell ref="AB3:AB4"/>
    <mergeCell ref="AC3:AC4"/>
    <mergeCell ref="AD3:AF3"/>
    <mergeCell ref="N3:N4"/>
    <mergeCell ref="O3:O4"/>
    <mergeCell ref="P3:P4"/>
    <mergeCell ref="Q3:Q4"/>
    <mergeCell ref="R3:R4"/>
    <mergeCell ref="S3:S4"/>
    <mergeCell ref="B1:AI1"/>
    <mergeCell ref="B3:B4"/>
    <mergeCell ref="C3:C4"/>
    <mergeCell ref="D3:D4"/>
    <mergeCell ref="E3:E4"/>
    <mergeCell ref="F3:F4"/>
    <mergeCell ref="G3:G4"/>
    <mergeCell ref="H3:H4"/>
    <mergeCell ref="I3:I4"/>
    <mergeCell ref="J3:M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B1BFD-DB8D-4B30-BE71-2AEDB36E07AF}">
  <dimension ref="A1:AJ52"/>
  <sheetViews>
    <sheetView zoomScale="85" zoomScaleNormal="85" workbookViewId="0">
      <selection activeCell="AA26" sqref="AA26:AA27"/>
    </sheetView>
  </sheetViews>
  <sheetFormatPr defaultRowHeight="15" x14ac:dyDescent="0.25"/>
  <cols>
    <col min="1" max="1" width="5" customWidth="1"/>
    <col min="2" max="2" width="13.140625" customWidth="1"/>
    <col min="3" max="3" width="17.5703125" customWidth="1"/>
    <col min="4" max="5" width="13.5703125" customWidth="1"/>
    <col min="6" max="6" width="21.85546875" customWidth="1"/>
    <col min="7" max="7" width="50.42578125" customWidth="1"/>
    <col min="8" max="8" width="9.85546875" customWidth="1"/>
    <col min="9" max="9" width="9.140625" customWidth="1"/>
    <col min="10" max="10" width="33.140625" customWidth="1"/>
    <col min="11" max="14" width="10.5703125" customWidth="1"/>
    <col min="15" max="16" width="15.5703125" customWidth="1"/>
    <col min="17" max="17" width="18.5703125" customWidth="1"/>
    <col min="18" max="18" width="15.5703125" customWidth="1"/>
    <col min="19" max="19" width="14" customWidth="1"/>
    <col min="20" max="20" width="15.42578125" customWidth="1"/>
    <col min="21" max="21" width="14" customWidth="1"/>
    <col min="22" max="22" width="13.5703125" bestFit="1" customWidth="1"/>
    <col min="23" max="23" width="11.42578125" customWidth="1"/>
    <col min="24" max="24" width="10" customWidth="1"/>
    <col min="25" max="25" width="11.5703125" customWidth="1"/>
    <col min="26" max="27" width="12.42578125" customWidth="1"/>
    <col min="28" max="29" width="11.42578125" customWidth="1"/>
    <col min="30" max="30" width="10.28515625" customWidth="1"/>
    <col min="31" max="33" width="11.42578125" customWidth="1"/>
    <col min="34" max="34" width="10.85546875" customWidth="1"/>
    <col min="35" max="35" width="10.7109375" customWidth="1"/>
    <col min="36" max="36" width="10.42578125" customWidth="1"/>
  </cols>
  <sheetData>
    <row r="1" spans="1:36" x14ac:dyDescent="0.25">
      <c r="A1" s="1"/>
      <c r="B1" s="356" t="s">
        <v>40</v>
      </c>
      <c r="C1" s="356"/>
      <c r="D1" s="356"/>
      <c r="E1" s="356"/>
      <c r="F1" s="356"/>
      <c r="G1" s="356"/>
      <c r="H1" s="356"/>
      <c r="I1" s="356"/>
      <c r="J1" s="356"/>
      <c r="K1" s="356"/>
      <c r="L1" s="356"/>
      <c r="M1" s="356"/>
      <c r="N1" s="356"/>
      <c r="O1" s="356"/>
      <c r="P1" s="356"/>
      <c r="Q1" s="356"/>
      <c r="R1" s="356"/>
      <c r="S1" s="356"/>
      <c r="T1" s="356"/>
      <c r="U1" s="356"/>
      <c r="V1" s="356"/>
      <c r="W1" s="356"/>
      <c r="X1" s="356"/>
      <c r="Y1" s="356"/>
      <c r="Z1" s="356"/>
      <c r="AA1" s="356"/>
      <c r="AB1" s="356"/>
      <c r="AC1" s="356"/>
      <c r="AD1" s="356"/>
      <c r="AE1" s="356"/>
      <c r="AF1" s="356"/>
      <c r="AG1" s="356"/>
      <c r="AH1" s="356"/>
      <c r="AI1" s="356"/>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23.45" customHeight="1" x14ac:dyDescent="0.25">
      <c r="A3" s="1"/>
      <c r="B3" s="348" t="s">
        <v>0</v>
      </c>
      <c r="C3" s="348" t="s">
        <v>1</v>
      </c>
      <c r="D3" s="348" t="s">
        <v>28</v>
      </c>
      <c r="E3" s="348" t="s">
        <v>29</v>
      </c>
      <c r="F3" s="348" t="s">
        <v>30</v>
      </c>
      <c r="G3" s="348" t="s">
        <v>3</v>
      </c>
      <c r="H3" s="348" t="s">
        <v>4</v>
      </c>
      <c r="I3" s="348" t="s">
        <v>5</v>
      </c>
      <c r="J3" s="349" t="s">
        <v>6</v>
      </c>
      <c r="K3" s="349"/>
      <c r="L3" s="349"/>
      <c r="M3" s="349"/>
      <c r="N3" s="346" t="s">
        <v>47</v>
      </c>
      <c r="O3" s="348" t="s">
        <v>31</v>
      </c>
      <c r="P3" s="355" t="s">
        <v>42</v>
      </c>
      <c r="Q3" s="355" t="s">
        <v>32</v>
      </c>
      <c r="R3" s="355" t="s">
        <v>37</v>
      </c>
      <c r="S3" s="355" t="s">
        <v>33</v>
      </c>
      <c r="T3" s="348" t="s">
        <v>55</v>
      </c>
      <c r="U3" s="348" t="s">
        <v>57</v>
      </c>
      <c r="V3" s="349" t="s">
        <v>59</v>
      </c>
      <c r="W3" s="349"/>
      <c r="X3" s="349"/>
      <c r="Y3" s="349"/>
      <c r="Z3" s="349"/>
      <c r="AA3" s="349"/>
      <c r="AB3" s="348" t="s">
        <v>69</v>
      </c>
      <c r="AC3" s="350" t="s">
        <v>75</v>
      </c>
      <c r="AD3" s="352" t="s">
        <v>77</v>
      </c>
      <c r="AE3" s="353"/>
      <c r="AF3" s="354"/>
      <c r="AG3" s="346" t="s">
        <v>27</v>
      </c>
      <c r="AH3" s="346" t="s">
        <v>36</v>
      </c>
      <c r="AI3" s="348" t="s">
        <v>34</v>
      </c>
      <c r="AJ3" s="346" t="s">
        <v>35</v>
      </c>
    </row>
    <row r="4" spans="1:36" ht="169.35" customHeight="1" x14ac:dyDescent="0.25">
      <c r="A4" s="1"/>
      <c r="B4" s="348"/>
      <c r="C4" s="348"/>
      <c r="D4" s="348"/>
      <c r="E4" s="348"/>
      <c r="F4" s="348"/>
      <c r="G4" s="348"/>
      <c r="H4" s="348"/>
      <c r="I4" s="348"/>
      <c r="J4" s="3" t="s">
        <v>7</v>
      </c>
      <c r="K4" s="3" t="s">
        <v>8</v>
      </c>
      <c r="L4" s="3" t="s">
        <v>9</v>
      </c>
      <c r="M4" s="11" t="s">
        <v>10</v>
      </c>
      <c r="N4" s="347"/>
      <c r="O4" s="348"/>
      <c r="P4" s="355"/>
      <c r="Q4" s="355"/>
      <c r="R4" s="355"/>
      <c r="S4" s="355"/>
      <c r="T4" s="348"/>
      <c r="U4" s="348"/>
      <c r="V4" s="3" t="s">
        <v>61</v>
      </c>
      <c r="W4" s="3" t="s">
        <v>62</v>
      </c>
      <c r="X4" s="3" t="s">
        <v>15</v>
      </c>
      <c r="Y4" s="3" t="s">
        <v>63</v>
      </c>
      <c r="Z4" s="3" t="s">
        <v>60</v>
      </c>
      <c r="AA4" s="3" t="s">
        <v>25</v>
      </c>
      <c r="AB4" s="348"/>
      <c r="AC4" s="351"/>
      <c r="AD4" s="3" t="s">
        <v>16</v>
      </c>
      <c r="AE4" s="3" t="s">
        <v>17</v>
      </c>
      <c r="AF4" s="3" t="s">
        <v>26</v>
      </c>
      <c r="AG4" s="347"/>
      <c r="AH4" s="347"/>
      <c r="AI4" s="348"/>
      <c r="AJ4" s="347"/>
    </row>
    <row r="5" spans="1:36" ht="15.75" thickBot="1" x14ac:dyDescent="0.3">
      <c r="A5" s="1"/>
      <c r="B5" s="257">
        <v>1</v>
      </c>
      <c r="C5" s="257">
        <v>2</v>
      </c>
      <c r="D5" s="257">
        <v>3</v>
      </c>
      <c r="E5" s="257">
        <v>4</v>
      </c>
      <c r="F5" s="257">
        <v>5</v>
      </c>
      <c r="G5" s="257">
        <v>6</v>
      </c>
      <c r="H5" s="257">
        <v>7</v>
      </c>
      <c r="I5" s="257">
        <v>8</v>
      </c>
      <c r="J5" s="257">
        <v>9</v>
      </c>
      <c r="K5" s="257">
        <v>10</v>
      </c>
      <c r="L5" s="257">
        <v>11</v>
      </c>
      <c r="M5" s="257">
        <v>12</v>
      </c>
      <c r="N5" s="257">
        <v>13</v>
      </c>
      <c r="O5" s="257">
        <v>14</v>
      </c>
      <c r="P5" s="257">
        <v>15</v>
      </c>
      <c r="Q5" s="257">
        <v>16</v>
      </c>
      <c r="R5" s="257">
        <v>17</v>
      </c>
      <c r="S5" s="258">
        <v>18</v>
      </c>
      <c r="T5" s="257">
        <v>19</v>
      </c>
      <c r="U5" s="257">
        <v>20</v>
      </c>
      <c r="V5" s="257">
        <v>21</v>
      </c>
      <c r="W5" s="257">
        <v>22</v>
      </c>
      <c r="X5" s="257">
        <v>23</v>
      </c>
      <c r="Y5" s="257">
        <v>24</v>
      </c>
      <c r="Z5" s="257">
        <v>25</v>
      </c>
      <c r="AA5" s="257">
        <v>26</v>
      </c>
      <c r="AB5" s="257">
        <v>27</v>
      </c>
      <c r="AC5" s="257">
        <v>28</v>
      </c>
      <c r="AD5" s="257">
        <v>29</v>
      </c>
      <c r="AE5" s="257">
        <v>30</v>
      </c>
      <c r="AF5" s="257">
        <v>31</v>
      </c>
      <c r="AG5" s="257">
        <v>32</v>
      </c>
      <c r="AH5" s="257">
        <v>33</v>
      </c>
      <c r="AI5" s="257">
        <v>34</v>
      </c>
      <c r="AJ5" s="257">
        <v>35</v>
      </c>
    </row>
    <row r="6" spans="1:36" s="222" customFormat="1" ht="33.6" customHeight="1" x14ac:dyDescent="0.25">
      <c r="A6" s="218"/>
      <c r="B6" s="575" t="s">
        <v>468</v>
      </c>
      <c r="C6" s="578" t="s">
        <v>469</v>
      </c>
      <c r="D6" s="578" t="s">
        <v>470</v>
      </c>
      <c r="E6" s="578" t="s">
        <v>471</v>
      </c>
      <c r="F6" s="581" t="s">
        <v>472</v>
      </c>
      <c r="G6" s="581" t="s">
        <v>473</v>
      </c>
      <c r="H6" s="581" t="s">
        <v>89</v>
      </c>
      <c r="I6" s="581" t="s">
        <v>89</v>
      </c>
      <c r="J6" s="220" t="s">
        <v>474</v>
      </c>
      <c r="K6" s="220" t="s">
        <v>475</v>
      </c>
      <c r="L6" s="219" t="s">
        <v>182</v>
      </c>
      <c r="M6" s="221" t="s">
        <v>476</v>
      </c>
      <c r="N6" s="581" t="s">
        <v>477</v>
      </c>
      <c r="O6" s="584" t="s">
        <v>94</v>
      </c>
      <c r="P6" s="581" t="s">
        <v>366</v>
      </c>
      <c r="Q6" s="581" t="s">
        <v>96</v>
      </c>
      <c r="R6" s="581" t="s">
        <v>97</v>
      </c>
      <c r="S6" s="581" t="s">
        <v>237</v>
      </c>
      <c r="T6" s="586">
        <f>U6+U8</f>
        <v>268742.13</v>
      </c>
      <c r="U6" s="586">
        <f>V6</f>
        <v>122807.4</v>
      </c>
      <c r="V6" s="586">
        <v>122807.4</v>
      </c>
      <c r="W6" s="586">
        <v>0</v>
      </c>
      <c r="X6" s="586">
        <v>0</v>
      </c>
      <c r="Y6" s="586">
        <v>0</v>
      </c>
      <c r="Z6" s="586">
        <v>0</v>
      </c>
      <c r="AA6" s="586">
        <v>0</v>
      </c>
      <c r="AB6" s="589">
        <v>21671.9</v>
      </c>
      <c r="AC6" s="586" t="s">
        <v>100</v>
      </c>
      <c r="AD6" s="586">
        <v>0</v>
      </c>
      <c r="AE6" s="586">
        <f t="shared" ref="AE6" si="0">V6</f>
        <v>122807.4</v>
      </c>
      <c r="AF6" s="586">
        <v>0</v>
      </c>
      <c r="AG6" s="586">
        <v>0</v>
      </c>
      <c r="AH6" s="596" t="s">
        <v>351</v>
      </c>
      <c r="AI6" s="596" t="s">
        <v>285</v>
      </c>
      <c r="AJ6" s="592" t="s">
        <v>783</v>
      </c>
    </row>
    <row r="7" spans="1:36" s="222" customFormat="1" ht="38.1" customHeight="1" x14ac:dyDescent="0.25">
      <c r="A7" s="218"/>
      <c r="B7" s="576"/>
      <c r="C7" s="579"/>
      <c r="D7" s="579"/>
      <c r="E7" s="579"/>
      <c r="F7" s="582"/>
      <c r="G7" s="582"/>
      <c r="H7" s="582"/>
      <c r="I7" s="582"/>
      <c r="J7" s="224" t="s">
        <v>478</v>
      </c>
      <c r="K7" s="224" t="s">
        <v>479</v>
      </c>
      <c r="L7" s="223" t="s">
        <v>139</v>
      </c>
      <c r="M7" s="225" t="s">
        <v>480</v>
      </c>
      <c r="N7" s="582"/>
      <c r="O7" s="585"/>
      <c r="P7" s="582"/>
      <c r="Q7" s="582"/>
      <c r="R7" s="582"/>
      <c r="S7" s="582"/>
      <c r="T7" s="587"/>
      <c r="U7" s="587"/>
      <c r="V7" s="587"/>
      <c r="W7" s="587"/>
      <c r="X7" s="587"/>
      <c r="Y7" s="587"/>
      <c r="Z7" s="587"/>
      <c r="AA7" s="587"/>
      <c r="AB7" s="590"/>
      <c r="AC7" s="587"/>
      <c r="AD7" s="587"/>
      <c r="AE7" s="587"/>
      <c r="AF7" s="587"/>
      <c r="AG7" s="587"/>
      <c r="AH7" s="597"/>
      <c r="AI7" s="597"/>
      <c r="AJ7" s="593"/>
    </row>
    <row r="8" spans="1:36" s="222" customFormat="1" ht="34.5" customHeight="1" x14ac:dyDescent="0.25">
      <c r="A8" s="218"/>
      <c r="B8" s="576"/>
      <c r="C8" s="579"/>
      <c r="D8" s="579"/>
      <c r="E8" s="579"/>
      <c r="F8" s="582" t="s">
        <v>481</v>
      </c>
      <c r="G8" s="582"/>
      <c r="H8" s="582" t="s">
        <v>89</v>
      </c>
      <c r="I8" s="582" t="s">
        <v>89</v>
      </c>
      <c r="J8" s="224" t="s">
        <v>474</v>
      </c>
      <c r="K8" s="224" t="s">
        <v>475</v>
      </c>
      <c r="L8" s="223" t="s">
        <v>182</v>
      </c>
      <c r="M8" s="225" t="s">
        <v>482</v>
      </c>
      <c r="N8" s="582" t="s">
        <v>477</v>
      </c>
      <c r="O8" s="585" t="s">
        <v>94</v>
      </c>
      <c r="P8" s="582" t="s">
        <v>366</v>
      </c>
      <c r="Q8" s="582" t="s">
        <v>96</v>
      </c>
      <c r="R8" s="582" t="s">
        <v>97</v>
      </c>
      <c r="S8" s="582" t="s">
        <v>237</v>
      </c>
      <c r="T8" s="587"/>
      <c r="U8" s="587">
        <f>V8</f>
        <v>145934.73000000001</v>
      </c>
      <c r="V8" s="587">
        <v>145934.73000000001</v>
      </c>
      <c r="W8" s="587">
        <v>0</v>
      </c>
      <c r="X8" s="587">
        <v>0</v>
      </c>
      <c r="Y8" s="587">
        <v>0</v>
      </c>
      <c r="Z8" s="587">
        <v>0</v>
      </c>
      <c r="AA8" s="587">
        <v>0</v>
      </c>
      <c r="AB8" s="590">
        <v>25753.19</v>
      </c>
      <c r="AC8" s="587" t="s">
        <v>100</v>
      </c>
      <c r="AD8" s="587">
        <v>0</v>
      </c>
      <c r="AE8" s="587">
        <f t="shared" ref="AE8" si="1">V8</f>
        <v>145934.73000000001</v>
      </c>
      <c r="AF8" s="587">
        <v>0</v>
      </c>
      <c r="AG8" s="587">
        <v>0</v>
      </c>
      <c r="AH8" s="597"/>
      <c r="AI8" s="597"/>
      <c r="AJ8" s="593"/>
    </row>
    <row r="9" spans="1:36" s="222" customFormat="1" ht="39" customHeight="1" thickBot="1" x14ac:dyDescent="0.3">
      <c r="A9" s="218"/>
      <c r="B9" s="577"/>
      <c r="C9" s="580"/>
      <c r="D9" s="580"/>
      <c r="E9" s="580"/>
      <c r="F9" s="583"/>
      <c r="G9" s="583"/>
      <c r="H9" s="583"/>
      <c r="I9" s="583"/>
      <c r="J9" s="227" t="s">
        <v>478</v>
      </c>
      <c r="K9" s="227" t="s">
        <v>479</v>
      </c>
      <c r="L9" s="226" t="s">
        <v>139</v>
      </c>
      <c r="M9" s="228" t="s">
        <v>483</v>
      </c>
      <c r="N9" s="583"/>
      <c r="O9" s="595"/>
      <c r="P9" s="583"/>
      <c r="Q9" s="583"/>
      <c r="R9" s="583"/>
      <c r="S9" s="583"/>
      <c r="T9" s="588"/>
      <c r="U9" s="588"/>
      <c r="V9" s="588"/>
      <c r="W9" s="588"/>
      <c r="X9" s="588"/>
      <c r="Y9" s="588"/>
      <c r="Z9" s="588"/>
      <c r="AA9" s="588"/>
      <c r="AB9" s="591"/>
      <c r="AC9" s="588"/>
      <c r="AD9" s="588"/>
      <c r="AE9" s="588"/>
      <c r="AF9" s="588"/>
      <c r="AG9" s="588"/>
      <c r="AH9" s="598"/>
      <c r="AI9" s="598"/>
      <c r="AJ9" s="594"/>
    </row>
    <row r="10" spans="1:36" s="222" customFormat="1" ht="32.1" customHeight="1" x14ac:dyDescent="0.25">
      <c r="A10" s="218"/>
      <c r="B10" s="575" t="s">
        <v>484</v>
      </c>
      <c r="C10" s="578" t="s">
        <v>469</v>
      </c>
      <c r="D10" s="578" t="s">
        <v>470</v>
      </c>
      <c r="E10" s="578" t="s">
        <v>471</v>
      </c>
      <c r="F10" s="581" t="s">
        <v>485</v>
      </c>
      <c r="G10" s="581" t="s">
        <v>473</v>
      </c>
      <c r="H10" s="581" t="s">
        <v>89</v>
      </c>
      <c r="I10" s="581" t="s">
        <v>89</v>
      </c>
      <c r="J10" s="220" t="s">
        <v>474</v>
      </c>
      <c r="K10" s="220" t="s">
        <v>475</v>
      </c>
      <c r="L10" s="219" t="s">
        <v>182</v>
      </c>
      <c r="M10" s="221" t="s">
        <v>486</v>
      </c>
      <c r="N10" s="581" t="s">
        <v>477</v>
      </c>
      <c r="O10" s="584" t="s">
        <v>133</v>
      </c>
      <c r="P10" s="581" t="s">
        <v>366</v>
      </c>
      <c r="Q10" s="581" t="s">
        <v>96</v>
      </c>
      <c r="R10" s="581" t="s">
        <v>97</v>
      </c>
      <c r="S10" s="581" t="s">
        <v>237</v>
      </c>
      <c r="T10" s="586">
        <f>U10</f>
        <v>621106.68000000005</v>
      </c>
      <c r="U10" s="586">
        <f>V10</f>
        <v>621106.68000000005</v>
      </c>
      <c r="V10" s="586">
        <v>621106.68000000005</v>
      </c>
      <c r="W10" s="586">
        <v>0</v>
      </c>
      <c r="X10" s="586">
        <v>0</v>
      </c>
      <c r="Y10" s="586">
        <v>0</v>
      </c>
      <c r="Z10" s="586">
        <v>0</v>
      </c>
      <c r="AA10" s="586">
        <v>0</v>
      </c>
      <c r="AB10" s="589">
        <v>109607.16</v>
      </c>
      <c r="AC10" s="586" t="s">
        <v>100</v>
      </c>
      <c r="AD10" s="586">
        <v>0</v>
      </c>
      <c r="AE10" s="586">
        <f t="shared" ref="AE10" si="2">V10</f>
        <v>621106.68000000005</v>
      </c>
      <c r="AF10" s="586">
        <v>0</v>
      </c>
      <c r="AG10" s="586">
        <v>0</v>
      </c>
      <c r="AH10" s="586" t="s">
        <v>487</v>
      </c>
      <c r="AI10" s="586" t="s">
        <v>417</v>
      </c>
      <c r="AJ10" s="599">
        <v>45579</v>
      </c>
    </row>
    <row r="11" spans="1:36" s="222" customFormat="1" ht="38.1" customHeight="1" thickBot="1" x14ac:dyDescent="0.3">
      <c r="A11" s="218"/>
      <c r="B11" s="577"/>
      <c r="C11" s="580"/>
      <c r="D11" s="580"/>
      <c r="E11" s="580"/>
      <c r="F11" s="583"/>
      <c r="G11" s="583"/>
      <c r="H11" s="583"/>
      <c r="I11" s="583"/>
      <c r="J11" s="227" t="s">
        <v>478</v>
      </c>
      <c r="K11" s="227" t="s">
        <v>479</v>
      </c>
      <c r="L11" s="226" t="s">
        <v>139</v>
      </c>
      <c r="M11" s="228" t="s">
        <v>488</v>
      </c>
      <c r="N11" s="583"/>
      <c r="O11" s="595"/>
      <c r="P11" s="583"/>
      <c r="Q11" s="583"/>
      <c r="R11" s="583"/>
      <c r="S11" s="583"/>
      <c r="T11" s="588"/>
      <c r="U11" s="588"/>
      <c r="V11" s="588"/>
      <c r="W11" s="588"/>
      <c r="X11" s="588"/>
      <c r="Y11" s="588"/>
      <c r="Z11" s="588"/>
      <c r="AA11" s="588"/>
      <c r="AB11" s="591"/>
      <c r="AC11" s="588"/>
      <c r="AD11" s="588"/>
      <c r="AE11" s="588"/>
      <c r="AF11" s="588"/>
      <c r="AG11" s="588"/>
      <c r="AH11" s="588"/>
      <c r="AI11" s="588"/>
      <c r="AJ11" s="600"/>
    </row>
    <row r="12" spans="1:36" s="222" customFormat="1" ht="37.5" customHeight="1" x14ac:dyDescent="0.25">
      <c r="A12" s="218"/>
      <c r="B12" s="575" t="s">
        <v>489</v>
      </c>
      <c r="C12" s="578" t="s">
        <v>469</v>
      </c>
      <c r="D12" s="578" t="s">
        <v>470</v>
      </c>
      <c r="E12" s="578" t="s">
        <v>471</v>
      </c>
      <c r="F12" s="581" t="s">
        <v>490</v>
      </c>
      <c r="G12" s="581" t="s">
        <v>473</v>
      </c>
      <c r="H12" s="581" t="s">
        <v>89</v>
      </c>
      <c r="I12" s="581" t="s">
        <v>89</v>
      </c>
      <c r="J12" s="220" t="s">
        <v>474</v>
      </c>
      <c r="K12" s="220" t="s">
        <v>475</v>
      </c>
      <c r="L12" s="219" t="s">
        <v>182</v>
      </c>
      <c r="M12" s="221" t="s">
        <v>491</v>
      </c>
      <c r="N12" s="581" t="s">
        <v>477</v>
      </c>
      <c r="O12" s="584" t="s">
        <v>128</v>
      </c>
      <c r="P12" s="581" t="s">
        <v>366</v>
      </c>
      <c r="Q12" s="581" t="s">
        <v>96</v>
      </c>
      <c r="R12" s="581" t="s">
        <v>97</v>
      </c>
      <c r="S12" s="581" t="s">
        <v>237</v>
      </c>
      <c r="T12" s="586">
        <f>U12+U14+U16</f>
        <v>622200</v>
      </c>
      <c r="U12" s="586">
        <f>V12</f>
        <v>17000</v>
      </c>
      <c r="V12" s="586">
        <v>17000</v>
      </c>
      <c r="W12" s="586">
        <v>0</v>
      </c>
      <c r="X12" s="586">
        <v>0</v>
      </c>
      <c r="Y12" s="586">
        <v>0</v>
      </c>
      <c r="Z12" s="586">
        <v>0</v>
      </c>
      <c r="AA12" s="586">
        <v>0</v>
      </c>
      <c r="AB12" s="589">
        <v>3000</v>
      </c>
      <c r="AC12" s="586" t="s">
        <v>100</v>
      </c>
      <c r="AD12" s="586">
        <v>0</v>
      </c>
      <c r="AE12" s="586">
        <f t="shared" ref="AE12" si="3">V12</f>
        <v>17000</v>
      </c>
      <c r="AF12" s="586">
        <v>0</v>
      </c>
      <c r="AG12" s="586">
        <v>0</v>
      </c>
      <c r="AH12" s="596" t="s">
        <v>240</v>
      </c>
      <c r="AI12" s="596" t="s">
        <v>241</v>
      </c>
      <c r="AJ12" s="592" t="s">
        <v>784</v>
      </c>
    </row>
    <row r="13" spans="1:36" s="222" customFormat="1" ht="36.6" customHeight="1" x14ac:dyDescent="0.25">
      <c r="A13" s="218"/>
      <c r="B13" s="576"/>
      <c r="C13" s="579"/>
      <c r="D13" s="579"/>
      <c r="E13" s="579"/>
      <c r="F13" s="582"/>
      <c r="G13" s="582"/>
      <c r="H13" s="582"/>
      <c r="I13" s="582"/>
      <c r="J13" s="224" t="s">
        <v>478</v>
      </c>
      <c r="K13" s="224" t="s">
        <v>479</v>
      </c>
      <c r="L13" s="223" t="s">
        <v>139</v>
      </c>
      <c r="M13" s="225" t="s">
        <v>491</v>
      </c>
      <c r="N13" s="582"/>
      <c r="O13" s="585"/>
      <c r="P13" s="582"/>
      <c r="Q13" s="582"/>
      <c r="R13" s="582"/>
      <c r="S13" s="582"/>
      <c r="T13" s="587"/>
      <c r="U13" s="587"/>
      <c r="V13" s="587"/>
      <c r="W13" s="587"/>
      <c r="X13" s="587"/>
      <c r="Y13" s="587"/>
      <c r="Z13" s="587"/>
      <c r="AA13" s="587"/>
      <c r="AB13" s="590"/>
      <c r="AC13" s="587"/>
      <c r="AD13" s="587"/>
      <c r="AE13" s="587"/>
      <c r="AF13" s="587"/>
      <c r="AG13" s="587"/>
      <c r="AH13" s="597"/>
      <c r="AI13" s="597"/>
      <c r="AJ13" s="593"/>
    </row>
    <row r="14" spans="1:36" s="222" customFormat="1" ht="29.1" customHeight="1" x14ac:dyDescent="0.25">
      <c r="A14" s="218"/>
      <c r="B14" s="576"/>
      <c r="C14" s="579"/>
      <c r="D14" s="579"/>
      <c r="E14" s="579"/>
      <c r="F14" s="582" t="s">
        <v>492</v>
      </c>
      <c r="G14" s="582"/>
      <c r="H14" s="582" t="s">
        <v>89</v>
      </c>
      <c r="I14" s="582" t="s">
        <v>89</v>
      </c>
      <c r="J14" s="224" t="s">
        <v>474</v>
      </c>
      <c r="K14" s="224" t="s">
        <v>475</v>
      </c>
      <c r="L14" s="223" t="s">
        <v>182</v>
      </c>
      <c r="M14" s="225" t="s">
        <v>493</v>
      </c>
      <c r="N14" s="582" t="s">
        <v>477</v>
      </c>
      <c r="O14" s="585" t="s">
        <v>128</v>
      </c>
      <c r="P14" s="582" t="s">
        <v>366</v>
      </c>
      <c r="Q14" s="582" t="s">
        <v>96</v>
      </c>
      <c r="R14" s="582" t="s">
        <v>97</v>
      </c>
      <c r="S14" s="582" t="s">
        <v>237</v>
      </c>
      <c r="T14" s="587"/>
      <c r="U14" s="587">
        <f>V14</f>
        <v>39100</v>
      </c>
      <c r="V14" s="587">
        <v>39100</v>
      </c>
      <c r="W14" s="587">
        <v>0</v>
      </c>
      <c r="X14" s="587">
        <v>0</v>
      </c>
      <c r="Y14" s="587">
        <v>0</v>
      </c>
      <c r="Z14" s="587">
        <v>0</v>
      </c>
      <c r="AA14" s="587">
        <v>0</v>
      </c>
      <c r="AB14" s="590">
        <v>6900</v>
      </c>
      <c r="AC14" s="587" t="s">
        <v>100</v>
      </c>
      <c r="AD14" s="587">
        <v>0</v>
      </c>
      <c r="AE14" s="587">
        <f t="shared" ref="AE14" si="4">V14</f>
        <v>39100</v>
      </c>
      <c r="AF14" s="587">
        <v>0</v>
      </c>
      <c r="AG14" s="587">
        <v>0</v>
      </c>
      <c r="AH14" s="597"/>
      <c r="AI14" s="597"/>
      <c r="AJ14" s="593"/>
    </row>
    <row r="15" spans="1:36" s="222" customFormat="1" ht="36.6" customHeight="1" x14ac:dyDescent="0.25">
      <c r="A15" s="218"/>
      <c r="B15" s="576"/>
      <c r="C15" s="579"/>
      <c r="D15" s="579"/>
      <c r="E15" s="579"/>
      <c r="F15" s="582"/>
      <c r="G15" s="582"/>
      <c r="H15" s="582"/>
      <c r="I15" s="582"/>
      <c r="J15" s="224" t="s">
        <v>478</v>
      </c>
      <c r="K15" s="224" t="s">
        <v>479</v>
      </c>
      <c r="L15" s="223" t="s">
        <v>139</v>
      </c>
      <c r="M15" s="225" t="s">
        <v>494</v>
      </c>
      <c r="N15" s="582"/>
      <c r="O15" s="585"/>
      <c r="P15" s="582"/>
      <c r="Q15" s="582"/>
      <c r="R15" s="582"/>
      <c r="S15" s="582"/>
      <c r="T15" s="587"/>
      <c r="U15" s="587"/>
      <c r="V15" s="587"/>
      <c r="W15" s="587"/>
      <c r="X15" s="587"/>
      <c r="Y15" s="587"/>
      <c r="Z15" s="587"/>
      <c r="AA15" s="587"/>
      <c r="AB15" s="590"/>
      <c r="AC15" s="587"/>
      <c r="AD15" s="587"/>
      <c r="AE15" s="587"/>
      <c r="AF15" s="587"/>
      <c r="AG15" s="587"/>
      <c r="AH15" s="597"/>
      <c r="AI15" s="597"/>
      <c r="AJ15" s="593"/>
    </row>
    <row r="16" spans="1:36" s="222" customFormat="1" ht="30.6" customHeight="1" x14ac:dyDescent="0.25">
      <c r="A16" s="218"/>
      <c r="B16" s="576"/>
      <c r="C16" s="579"/>
      <c r="D16" s="579"/>
      <c r="E16" s="579"/>
      <c r="F16" s="582" t="s">
        <v>495</v>
      </c>
      <c r="G16" s="582"/>
      <c r="H16" s="582" t="s">
        <v>89</v>
      </c>
      <c r="I16" s="582" t="s">
        <v>89</v>
      </c>
      <c r="J16" s="224" t="s">
        <v>474</v>
      </c>
      <c r="K16" s="224" t="s">
        <v>475</v>
      </c>
      <c r="L16" s="223" t="s">
        <v>182</v>
      </c>
      <c r="M16" s="225" t="s">
        <v>496</v>
      </c>
      <c r="N16" s="582" t="s">
        <v>477</v>
      </c>
      <c r="O16" s="585" t="s">
        <v>128</v>
      </c>
      <c r="P16" s="582" t="s">
        <v>366</v>
      </c>
      <c r="Q16" s="582" t="s">
        <v>96</v>
      </c>
      <c r="R16" s="582" t="s">
        <v>97</v>
      </c>
      <c r="S16" s="582" t="s">
        <v>237</v>
      </c>
      <c r="T16" s="587"/>
      <c r="U16" s="587">
        <f>V16</f>
        <v>566100</v>
      </c>
      <c r="V16" s="587">
        <v>566100</v>
      </c>
      <c r="W16" s="587">
        <v>0</v>
      </c>
      <c r="X16" s="587">
        <v>0</v>
      </c>
      <c r="Y16" s="587">
        <v>0</v>
      </c>
      <c r="Z16" s="587">
        <v>0</v>
      </c>
      <c r="AA16" s="587">
        <v>0</v>
      </c>
      <c r="AB16" s="590">
        <v>543900</v>
      </c>
      <c r="AC16" s="587" t="s">
        <v>100</v>
      </c>
      <c r="AD16" s="587">
        <v>0</v>
      </c>
      <c r="AE16" s="587">
        <f t="shared" ref="AE16" si="5">V16</f>
        <v>566100</v>
      </c>
      <c r="AF16" s="587">
        <v>0</v>
      </c>
      <c r="AG16" s="587">
        <v>0</v>
      </c>
      <c r="AH16" s="597"/>
      <c r="AI16" s="597"/>
      <c r="AJ16" s="593"/>
    </row>
    <row r="17" spans="1:36" s="222" customFormat="1" ht="42" customHeight="1" thickBot="1" x14ac:dyDescent="0.3">
      <c r="A17" s="218"/>
      <c r="B17" s="577"/>
      <c r="C17" s="580"/>
      <c r="D17" s="580"/>
      <c r="E17" s="580"/>
      <c r="F17" s="583"/>
      <c r="G17" s="583"/>
      <c r="H17" s="583"/>
      <c r="I17" s="583"/>
      <c r="J17" s="227" t="s">
        <v>478</v>
      </c>
      <c r="K17" s="227" t="s">
        <v>479</v>
      </c>
      <c r="L17" s="226" t="s">
        <v>139</v>
      </c>
      <c r="M17" s="228" t="s">
        <v>483</v>
      </c>
      <c r="N17" s="583"/>
      <c r="O17" s="595"/>
      <c r="P17" s="583"/>
      <c r="Q17" s="583"/>
      <c r="R17" s="583"/>
      <c r="S17" s="583"/>
      <c r="T17" s="588"/>
      <c r="U17" s="588"/>
      <c r="V17" s="588"/>
      <c r="W17" s="588"/>
      <c r="X17" s="588"/>
      <c r="Y17" s="588"/>
      <c r="Z17" s="588"/>
      <c r="AA17" s="588"/>
      <c r="AB17" s="591"/>
      <c r="AC17" s="588"/>
      <c r="AD17" s="588"/>
      <c r="AE17" s="588"/>
      <c r="AF17" s="588"/>
      <c r="AG17" s="588"/>
      <c r="AH17" s="598"/>
      <c r="AI17" s="598"/>
      <c r="AJ17" s="594"/>
    </row>
    <row r="18" spans="1:36" s="222" customFormat="1" ht="32.1" customHeight="1" x14ac:dyDescent="0.25">
      <c r="A18" s="218"/>
      <c r="B18" s="575" t="s">
        <v>497</v>
      </c>
      <c r="C18" s="578" t="s">
        <v>469</v>
      </c>
      <c r="D18" s="578" t="s">
        <v>470</v>
      </c>
      <c r="E18" s="578" t="s">
        <v>471</v>
      </c>
      <c r="F18" s="581" t="s">
        <v>498</v>
      </c>
      <c r="G18" s="581" t="s">
        <v>473</v>
      </c>
      <c r="H18" s="581" t="s">
        <v>89</v>
      </c>
      <c r="I18" s="581" t="s">
        <v>89</v>
      </c>
      <c r="J18" s="220" t="s">
        <v>474</v>
      </c>
      <c r="K18" s="220" t="s">
        <v>475</v>
      </c>
      <c r="L18" s="219" t="s">
        <v>182</v>
      </c>
      <c r="M18" s="221" t="s">
        <v>499</v>
      </c>
      <c r="N18" s="581" t="s">
        <v>477</v>
      </c>
      <c r="O18" s="584" t="s">
        <v>127</v>
      </c>
      <c r="P18" s="581" t="s">
        <v>366</v>
      </c>
      <c r="Q18" s="581" t="s">
        <v>96</v>
      </c>
      <c r="R18" s="581" t="s">
        <v>97</v>
      </c>
      <c r="S18" s="581" t="s">
        <v>237</v>
      </c>
      <c r="T18" s="586">
        <f>U18</f>
        <v>325078.25</v>
      </c>
      <c r="U18" s="586">
        <f>V18</f>
        <v>325078.25</v>
      </c>
      <c r="V18" s="586">
        <v>325078.25</v>
      </c>
      <c r="W18" s="586">
        <v>0</v>
      </c>
      <c r="X18" s="586">
        <v>0</v>
      </c>
      <c r="Y18" s="586">
        <v>0</v>
      </c>
      <c r="Z18" s="586">
        <v>0</v>
      </c>
      <c r="AA18" s="586">
        <v>0</v>
      </c>
      <c r="AB18" s="589">
        <v>57366.75</v>
      </c>
      <c r="AC18" s="586" t="s">
        <v>100</v>
      </c>
      <c r="AD18" s="586">
        <v>0</v>
      </c>
      <c r="AE18" s="586">
        <f>V18</f>
        <v>325078.25</v>
      </c>
      <c r="AF18" s="586">
        <v>0</v>
      </c>
      <c r="AG18" s="586">
        <v>0</v>
      </c>
      <c r="AH18" s="586" t="s">
        <v>487</v>
      </c>
      <c r="AI18" s="586" t="s">
        <v>417</v>
      </c>
      <c r="AJ18" s="599">
        <v>45579</v>
      </c>
    </row>
    <row r="19" spans="1:36" s="222" customFormat="1" ht="36.6" customHeight="1" thickBot="1" x14ac:dyDescent="0.3">
      <c r="A19" s="218"/>
      <c r="B19" s="577"/>
      <c r="C19" s="580"/>
      <c r="D19" s="580"/>
      <c r="E19" s="580"/>
      <c r="F19" s="583"/>
      <c r="G19" s="583"/>
      <c r="H19" s="583"/>
      <c r="I19" s="583"/>
      <c r="J19" s="227" t="s">
        <v>478</v>
      </c>
      <c r="K19" s="227" t="s">
        <v>479</v>
      </c>
      <c r="L19" s="226" t="s">
        <v>139</v>
      </c>
      <c r="M19" s="228" t="s">
        <v>499</v>
      </c>
      <c r="N19" s="583"/>
      <c r="O19" s="595"/>
      <c r="P19" s="583"/>
      <c r="Q19" s="583"/>
      <c r="R19" s="583"/>
      <c r="S19" s="583"/>
      <c r="T19" s="588"/>
      <c r="U19" s="588"/>
      <c r="V19" s="588"/>
      <c r="W19" s="588"/>
      <c r="X19" s="588"/>
      <c r="Y19" s="588"/>
      <c r="Z19" s="588"/>
      <c r="AA19" s="588"/>
      <c r="AB19" s="591"/>
      <c r="AC19" s="588"/>
      <c r="AD19" s="588"/>
      <c r="AE19" s="588"/>
      <c r="AF19" s="588"/>
      <c r="AG19" s="588"/>
      <c r="AH19" s="588"/>
      <c r="AI19" s="588"/>
      <c r="AJ19" s="600"/>
    </row>
    <row r="20" spans="1:36" s="222" customFormat="1" ht="42" customHeight="1" x14ac:dyDescent="0.25">
      <c r="A20" s="218"/>
      <c r="B20" s="575" t="s">
        <v>500</v>
      </c>
      <c r="C20" s="578" t="s">
        <v>469</v>
      </c>
      <c r="D20" s="578" t="s">
        <v>470</v>
      </c>
      <c r="E20" s="578" t="s">
        <v>471</v>
      </c>
      <c r="F20" s="581" t="s">
        <v>501</v>
      </c>
      <c r="G20" s="581" t="s">
        <v>473</v>
      </c>
      <c r="H20" s="581" t="s">
        <v>89</v>
      </c>
      <c r="I20" s="581" t="s">
        <v>89</v>
      </c>
      <c r="J20" s="220" t="s">
        <v>474</v>
      </c>
      <c r="K20" s="220" t="s">
        <v>475</v>
      </c>
      <c r="L20" s="219" t="s">
        <v>182</v>
      </c>
      <c r="M20" s="221" t="s">
        <v>502</v>
      </c>
      <c r="N20" s="581" t="s">
        <v>477</v>
      </c>
      <c r="O20" s="584" t="s">
        <v>113</v>
      </c>
      <c r="P20" s="581" t="s">
        <v>366</v>
      </c>
      <c r="Q20" s="581" t="s">
        <v>96</v>
      </c>
      <c r="R20" s="581" t="s">
        <v>97</v>
      </c>
      <c r="S20" s="581" t="s">
        <v>237</v>
      </c>
      <c r="T20" s="586">
        <f>U20</f>
        <v>238000</v>
      </c>
      <c r="U20" s="586">
        <f>V20</f>
        <v>238000</v>
      </c>
      <c r="V20" s="586">
        <v>238000</v>
      </c>
      <c r="W20" s="586">
        <v>0</v>
      </c>
      <c r="X20" s="586">
        <v>0</v>
      </c>
      <c r="Y20" s="586">
        <v>0</v>
      </c>
      <c r="Z20" s="586">
        <v>0</v>
      </c>
      <c r="AA20" s="586">
        <v>0</v>
      </c>
      <c r="AB20" s="589">
        <v>42000</v>
      </c>
      <c r="AC20" s="586" t="s">
        <v>100</v>
      </c>
      <c r="AD20" s="586">
        <v>0</v>
      </c>
      <c r="AE20" s="586">
        <f t="shared" ref="AE20" si="6">V20</f>
        <v>238000</v>
      </c>
      <c r="AF20" s="586">
        <v>0</v>
      </c>
      <c r="AG20" s="586">
        <v>0</v>
      </c>
      <c r="AH20" s="586" t="s">
        <v>503</v>
      </c>
      <c r="AI20" s="586" t="s">
        <v>421</v>
      </c>
      <c r="AJ20" s="599">
        <v>45670</v>
      </c>
    </row>
    <row r="21" spans="1:36" s="222" customFormat="1" ht="54" customHeight="1" thickBot="1" x14ac:dyDescent="0.3">
      <c r="A21" s="218"/>
      <c r="B21" s="577"/>
      <c r="C21" s="580"/>
      <c r="D21" s="580"/>
      <c r="E21" s="580"/>
      <c r="F21" s="583"/>
      <c r="G21" s="583"/>
      <c r="H21" s="583"/>
      <c r="I21" s="583"/>
      <c r="J21" s="227" t="s">
        <v>478</v>
      </c>
      <c r="K21" s="227" t="s">
        <v>479</v>
      </c>
      <c r="L21" s="226" t="s">
        <v>139</v>
      </c>
      <c r="M21" s="228" t="s">
        <v>502</v>
      </c>
      <c r="N21" s="583"/>
      <c r="O21" s="595"/>
      <c r="P21" s="583"/>
      <c r="Q21" s="583"/>
      <c r="R21" s="583"/>
      <c r="S21" s="583"/>
      <c r="T21" s="588"/>
      <c r="U21" s="588"/>
      <c r="V21" s="588"/>
      <c r="W21" s="588"/>
      <c r="X21" s="588"/>
      <c r="Y21" s="588"/>
      <c r="Z21" s="588"/>
      <c r="AA21" s="588"/>
      <c r="AB21" s="591"/>
      <c r="AC21" s="588"/>
      <c r="AD21" s="588"/>
      <c r="AE21" s="588"/>
      <c r="AF21" s="588"/>
      <c r="AG21" s="588"/>
      <c r="AH21" s="588"/>
      <c r="AI21" s="588"/>
      <c r="AJ21" s="600"/>
    </row>
    <row r="22" spans="1:36" s="222" customFormat="1" ht="40.5" customHeight="1" x14ac:dyDescent="0.25">
      <c r="A22" s="218"/>
      <c r="B22" s="575" t="s">
        <v>504</v>
      </c>
      <c r="C22" s="578" t="s">
        <v>469</v>
      </c>
      <c r="D22" s="578" t="s">
        <v>470</v>
      </c>
      <c r="E22" s="578" t="s">
        <v>471</v>
      </c>
      <c r="F22" s="581" t="s">
        <v>505</v>
      </c>
      <c r="G22" s="581" t="s">
        <v>473</v>
      </c>
      <c r="H22" s="581" t="s">
        <v>89</v>
      </c>
      <c r="I22" s="581" t="s">
        <v>89</v>
      </c>
      <c r="J22" s="220" t="s">
        <v>474</v>
      </c>
      <c r="K22" s="220" t="s">
        <v>475</v>
      </c>
      <c r="L22" s="219" t="s">
        <v>182</v>
      </c>
      <c r="M22" s="221" t="s">
        <v>506</v>
      </c>
      <c r="N22" s="581" t="s">
        <v>477</v>
      </c>
      <c r="O22" s="584" t="s">
        <v>507</v>
      </c>
      <c r="P22" s="581" t="s">
        <v>366</v>
      </c>
      <c r="Q22" s="581" t="s">
        <v>96</v>
      </c>
      <c r="R22" s="581" t="s">
        <v>97</v>
      </c>
      <c r="S22" s="581" t="s">
        <v>237</v>
      </c>
      <c r="T22" s="586">
        <f>+U22+U26</f>
        <v>425704.85</v>
      </c>
      <c r="U22" s="586">
        <f>V22</f>
        <v>400204.85</v>
      </c>
      <c r="V22" s="586">
        <v>400204.85</v>
      </c>
      <c r="W22" s="586">
        <v>0</v>
      </c>
      <c r="X22" s="586">
        <v>0</v>
      </c>
      <c r="Y22" s="586">
        <v>0</v>
      </c>
      <c r="Z22" s="586">
        <v>0</v>
      </c>
      <c r="AA22" s="586">
        <v>0</v>
      </c>
      <c r="AB22" s="589">
        <v>70624.5</v>
      </c>
      <c r="AC22" s="586" t="s">
        <v>100</v>
      </c>
      <c r="AD22" s="586">
        <v>0</v>
      </c>
      <c r="AE22" s="586">
        <f>V22</f>
        <v>400204.85</v>
      </c>
      <c r="AF22" s="586">
        <v>0</v>
      </c>
      <c r="AG22" s="586">
        <v>0</v>
      </c>
      <c r="AH22" s="596" t="s">
        <v>447</v>
      </c>
      <c r="AI22" s="601" t="s">
        <v>448</v>
      </c>
      <c r="AJ22" s="592" t="s">
        <v>793</v>
      </c>
    </row>
    <row r="23" spans="1:36" s="222" customFormat="1" ht="36" customHeight="1" x14ac:dyDescent="0.25">
      <c r="A23" s="218"/>
      <c r="B23" s="576"/>
      <c r="C23" s="579"/>
      <c r="D23" s="579"/>
      <c r="E23" s="579"/>
      <c r="F23" s="582"/>
      <c r="G23" s="582"/>
      <c r="H23" s="582"/>
      <c r="I23" s="582"/>
      <c r="J23" s="224" t="s">
        <v>478</v>
      </c>
      <c r="K23" s="224" t="s">
        <v>479</v>
      </c>
      <c r="L23" s="223" t="s">
        <v>139</v>
      </c>
      <c r="M23" s="225" t="s">
        <v>488</v>
      </c>
      <c r="N23" s="582"/>
      <c r="O23" s="585"/>
      <c r="P23" s="582"/>
      <c r="Q23" s="582"/>
      <c r="R23" s="582"/>
      <c r="S23" s="582"/>
      <c r="T23" s="587"/>
      <c r="U23" s="587"/>
      <c r="V23" s="587"/>
      <c r="W23" s="587"/>
      <c r="X23" s="587"/>
      <c r="Y23" s="587"/>
      <c r="Z23" s="587"/>
      <c r="AA23" s="587"/>
      <c r="AB23" s="590"/>
      <c r="AC23" s="587"/>
      <c r="AD23" s="587"/>
      <c r="AE23" s="587"/>
      <c r="AF23" s="587"/>
      <c r="AG23" s="587"/>
      <c r="AH23" s="597"/>
      <c r="AI23" s="602"/>
      <c r="AJ23" s="593"/>
    </row>
    <row r="24" spans="1:36" s="222" customFormat="1" ht="48" customHeight="1" x14ac:dyDescent="0.25">
      <c r="A24" s="218"/>
      <c r="B24" s="576"/>
      <c r="C24" s="579"/>
      <c r="D24" s="579"/>
      <c r="E24" s="579"/>
      <c r="F24" s="582" t="s">
        <v>508</v>
      </c>
      <c r="G24" s="582" t="s">
        <v>473</v>
      </c>
      <c r="H24" s="582" t="s">
        <v>89</v>
      </c>
      <c r="I24" s="582" t="s">
        <v>89</v>
      </c>
      <c r="J24" s="224" t="s">
        <v>509</v>
      </c>
      <c r="K24" s="224" t="s">
        <v>510</v>
      </c>
      <c r="L24" s="223" t="s">
        <v>511</v>
      </c>
      <c r="M24" s="225" t="s">
        <v>794</v>
      </c>
      <c r="N24" s="582" t="s">
        <v>477</v>
      </c>
      <c r="O24" s="585" t="s">
        <v>507</v>
      </c>
      <c r="P24" s="582" t="s">
        <v>366</v>
      </c>
      <c r="Q24" s="582" t="s">
        <v>96</v>
      </c>
      <c r="R24" s="582" t="s">
        <v>97</v>
      </c>
      <c r="S24" s="582" t="s">
        <v>237</v>
      </c>
      <c r="T24" s="587"/>
      <c r="U24" s="587"/>
      <c r="V24" s="587"/>
      <c r="W24" s="587"/>
      <c r="X24" s="587"/>
      <c r="Y24" s="587"/>
      <c r="Z24" s="587"/>
      <c r="AA24" s="587"/>
      <c r="AB24" s="590"/>
      <c r="AC24" s="587"/>
      <c r="AD24" s="587"/>
      <c r="AE24" s="587"/>
      <c r="AF24" s="587">
        <v>0</v>
      </c>
      <c r="AG24" s="587">
        <v>0</v>
      </c>
      <c r="AH24" s="597"/>
      <c r="AI24" s="602"/>
      <c r="AJ24" s="593"/>
    </row>
    <row r="25" spans="1:36" s="222" customFormat="1" ht="41.1" customHeight="1" x14ac:dyDescent="0.25">
      <c r="A25" s="218"/>
      <c r="B25" s="576"/>
      <c r="C25" s="579"/>
      <c r="D25" s="579"/>
      <c r="E25" s="579"/>
      <c r="F25" s="582"/>
      <c r="G25" s="582"/>
      <c r="H25" s="582"/>
      <c r="I25" s="582"/>
      <c r="J25" s="224" t="s">
        <v>512</v>
      </c>
      <c r="K25" s="224" t="s">
        <v>513</v>
      </c>
      <c r="L25" s="223" t="s">
        <v>362</v>
      </c>
      <c r="M25" s="225" t="s">
        <v>514</v>
      </c>
      <c r="N25" s="582"/>
      <c r="O25" s="585"/>
      <c r="P25" s="582"/>
      <c r="Q25" s="582"/>
      <c r="R25" s="582"/>
      <c r="S25" s="582"/>
      <c r="T25" s="587"/>
      <c r="U25" s="587"/>
      <c r="V25" s="587"/>
      <c r="W25" s="587"/>
      <c r="X25" s="587"/>
      <c r="Y25" s="587"/>
      <c r="Z25" s="587"/>
      <c r="AA25" s="587"/>
      <c r="AB25" s="590"/>
      <c r="AC25" s="587"/>
      <c r="AD25" s="587"/>
      <c r="AE25" s="587"/>
      <c r="AF25" s="587"/>
      <c r="AG25" s="587"/>
      <c r="AH25" s="597"/>
      <c r="AI25" s="602"/>
      <c r="AJ25" s="593"/>
    </row>
    <row r="26" spans="1:36" ht="51" customHeight="1" x14ac:dyDescent="0.25">
      <c r="B26" s="576"/>
      <c r="C26" s="579"/>
      <c r="D26" s="579"/>
      <c r="E26" s="579"/>
      <c r="F26" s="582"/>
      <c r="G26" s="585" t="s">
        <v>360</v>
      </c>
      <c r="H26" s="582"/>
      <c r="I26" s="582"/>
      <c r="J26" s="224" t="s">
        <v>515</v>
      </c>
      <c r="K26" s="224" t="s">
        <v>516</v>
      </c>
      <c r="L26" s="223" t="s">
        <v>179</v>
      </c>
      <c r="M26" s="225" t="s">
        <v>517</v>
      </c>
      <c r="N26" s="582"/>
      <c r="O26" s="585"/>
      <c r="P26" s="582"/>
      <c r="Q26" s="582"/>
      <c r="R26" s="582"/>
      <c r="S26" s="582"/>
      <c r="T26" s="587"/>
      <c r="U26" s="604">
        <f>V26</f>
        <v>25500</v>
      </c>
      <c r="V26" s="604">
        <v>25500</v>
      </c>
      <c r="W26" s="606">
        <v>0</v>
      </c>
      <c r="X26" s="606">
        <v>0</v>
      </c>
      <c r="Y26" s="606">
        <v>0</v>
      </c>
      <c r="Z26" s="606">
        <v>0</v>
      </c>
      <c r="AA26" s="606">
        <v>0</v>
      </c>
      <c r="AB26" s="606">
        <v>4500</v>
      </c>
      <c r="AC26" s="606" t="s">
        <v>367</v>
      </c>
      <c r="AD26" s="606">
        <v>0</v>
      </c>
      <c r="AE26" s="606">
        <f t="shared" ref="AE26" si="7">V26</f>
        <v>25500</v>
      </c>
      <c r="AF26" s="612">
        <v>0</v>
      </c>
      <c r="AG26" s="612">
        <v>0</v>
      </c>
      <c r="AH26" s="597"/>
      <c r="AI26" s="602"/>
      <c r="AJ26" s="593"/>
    </row>
    <row r="27" spans="1:36" ht="77.099999999999994" customHeight="1" thickBot="1" x14ac:dyDescent="0.3">
      <c r="B27" s="577"/>
      <c r="C27" s="580"/>
      <c r="D27" s="580"/>
      <c r="E27" s="580"/>
      <c r="F27" s="583"/>
      <c r="G27" s="595"/>
      <c r="H27" s="583"/>
      <c r="I27" s="583"/>
      <c r="J27" s="227" t="s">
        <v>518</v>
      </c>
      <c r="K27" s="227" t="s">
        <v>519</v>
      </c>
      <c r="L27" s="226" t="s">
        <v>362</v>
      </c>
      <c r="M27" s="228" t="s">
        <v>514</v>
      </c>
      <c r="N27" s="583"/>
      <c r="O27" s="595"/>
      <c r="P27" s="583"/>
      <c r="Q27" s="583"/>
      <c r="R27" s="583"/>
      <c r="S27" s="583"/>
      <c r="T27" s="588"/>
      <c r="U27" s="605"/>
      <c r="V27" s="605"/>
      <c r="W27" s="607"/>
      <c r="X27" s="607"/>
      <c r="Y27" s="607"/>
      <c r="Z27" s="607"/>
      <c r="AA27" s="607"/>
      <c r="AB27" s="607"/>
      <c r="AC27" s="607"/>
      <c r="AD27" s="607"/>
      <c r="AE27" s="607"/>
      <c r="AF27" s="613"/>
      <c r="AG27" s="613"/>
      <c r="AH27" s="598"/>
      <c r="AI27" s="603"/>
      <c r="AJ27" s="594"/>
    </row>
    <row r="28" spans="1:36" ht="28.5" customHeight="1" x14ac:dyDescent="0.25">
      <c r="A28" s="1"/>
      <c r="B28" s="614" t="s">
        <v>355</v>
      </c>
      <c r="C28" s="608" t="s">
        <v>356</v>
      </c>
      <c r="D28" s="608" t="s">
        <v>357</v>
      </c>
      <c r="E28" s="608" t="s">
        <v>358</v>
      </c>
      <c r="F28" s="608" t="s">
        <v>359</v>
      </c>
      <c r="G28" s="608" t="s">
        <v>360</v>
      </c>
      <c r="H28" s="608" t="s">
        <v>89</v>
      </c>
      <c r="I28" s="608" t="s">
        <v>89</v>
      </c>
      <c r="J28" s="259" t="s">
        <v>785</v>
      </c>
      <c r="K28" s="259" t="s">
        <v>361</v>
      </c>
      <c r="L28" s="259" t="s">
        <v>362</v>
      </c>
      <c r="M28" s="259" t="s">
        <v>363</v>
      </c>
      <c r="N28" s="608" t="s">
        <v>364</v>
      </c>
      <c r="O28" s="608" t="s">
        <v>365</v>
      </c>
      <c r="P28" s="610" t="s">
        <v>366</v>
      </c>
      <c r="Q28" s="610" t="s">
        <v>96</v>
      </c>
      <c r="R28" s="610" t="s">
        <v>97</v>
      </c>
      <c r="S28" s="610" t="s">
        <v>237</v>
      </c>
      <c r="T28" s="618">
        <f>+U28+U32</f>
        <v>292758.88</v>
      </c>
      <c r="U28" s="618">
        <v>173750.88</v>
      </c>
      <c r="V28" s="618">
        <v>173750.88</v>
      </c>
      <c r="W28" s="618">
        <v>0</v>
      </c>
      <c r="X28" s="618">
        <v>0</v>
      </c>
      <c r="Y28" s="618">
        <v>0</v>
      </c>
      <c r="Z28" s="618">
        <v>0</v>
      </c>
      <c r="AA28" s="618">
        <v>0</v>
      </c>
      <c r="AB28" s="618">
        <v>30661.919999999998</v>
      </c>
      <c r="AC28" s="618" t="s">
        <v>367</v>
      </c>
      <c r="AD28" s="618">
        <v>0</v>
      </c>
      <c r="AE28" s="618">
        <f>V28</f>
        <v>173750.88</v>
      </c>
      <c r="AF28" s="618">
        <v>0</v>
      </c>
      <c r="AG28" s="618">
        <v>0</v>
      </c>
      <c r="AH28" s="621" t="s">
        <v>284</v>
      </c>
      <c r="AI28" s="621" t="s">
        <v>285</v>
      </c>
      <c r="AJ28" s="624">
        <v>45488</v>
      </c>
    </row>
    <row r="29" spans="1:36" ht="25.5" customHeight="1" x14ac:dyDescent="0.25">
      <c r="A29" s="1"/>
      <c r="B29" s="615"/>
      <c r="C29" s="609"/>
      <c r="D29" s="609"/>
      <c r="E29" s="609"/>
      <c r="F29" s="609"/>
      <c r="G29" s="609"/>
      <c r="H29" s="609"/>
      <c r="I29" s="609"/>
      <c r="J29" s="260" t="s">
        <v>368</v>
      </c>
      <c r="K29" s="260" t="s">
        <v>369</v>
      </c>
      <c r="L29" s="260" t="s">
        <v>145</v>
      </c>
      <c r="M29" s="260" t="s">
        <v>370</v>
      </c>
      <c r="N29" s="609"/>
      <c r="O29" s="609"/>
      <c r="P29" s="611"/>
      <c r="Q29" s="611"/>
      <c r="R29" s="611"/>
      <c r="S29" s="611"/>
      <c r="T29" s="619"/>
      <c r="U29" s="619"/>
      <c r="V29" s="619"/>
      <c r="W29" s="619"/>
      <c r="X29" s="619"/>
      <c r="Y29" s="619"/>
      <c r="Z29" s="619"/>
      <c r="AA29" s="619"/>
      <c r="AB29" s="619"/>
      <c r="AC29" s="619"/>
      <c r="AD29" s="619"/>
      <c r="AE29" s="619"/>
      <c r="AF29" s="619"/>
      <c r="AG29" s="619"/>
      <c r="AH29" s="622"/>
      <c r="AI29" s="622"/>
      <c r="AJ29" s="625"/>
    </row>
    <row r="30" spans="1:36" ht="25.5" customHeight="1" x14ac:dyDescent="0.25">
      <c r="A30" s="1"/>
      <c r="B30" s="615"/>
      <c r="C30" s="609"/>
      <c r="D30" s="609"/>
      <c r="E30" s="609"/>
      <c r="F30" s="609"/>
      <c r="G30" s="609"/>
      <c r="H30" s="609"/>
      <c r="I30" s="609"/>
      <c r="J30" s="260" t="s">
        <v>371</v>
      </c>
      <c r="K30" s="260" t="s">
        <v>372</v>
      </c>
      <c r="L30" s="260" t="s">
        <v>362</v>
      </c>
      <c r="M30" s="260" t="s">
        <v>363</v>
      </c>
      <c r="N30" s="609"/>
      <c r="O30" s="609"/>
      <c r="P30" s="611"/>
      <c r="Q30" s="611"/>
      <c r="R30" s="611"/>
      <c r="S30" s="611"/>
      <c r="T30" s="619"/>
      <c r="U30" s="619"/>
      <c r="V30" s="619"/>
      <c r="W30" s="619"/>
      <c r="X30" s="619"/>
      <c r="Y30" s="619"/>
      <c r="Z30" s="619"/>
      <c r="AA30" s="619"/>
      <c r="AB30" s="619"/>
      <c r="AC30" s="619"/>
      <c r="AD30" s="619"/>
      <c r="AE30" s="619"/>
      <c r="AF30" s="619"/>
      <c r="AG30" s="619"/>
      <c r="AH30" s="622"/>
      <c r="AI30" s="622"/>
      <c r="AJ30" s="625"/>
    </row>
    <row r="31" spans="1:36" ht="36" customHeight="1" thickBot="1" x14ac:dyDescent="0.3">
      <c r="A31" s="1"/>
      <c r="B31" s="615"/>
      <c r="C31" s="609"/>
      <c r="D31" s="609"/>
      <c r="E31" s="609"/>
      <c r="F31" s="609"/>
      <c r="G31" s="609"/>
      <c r="H31" s="609"/>
      <c r="I31" s="609"/>
      <c r="J31" s="260" t="s">
        <v>373</v>
      </c>
      <c r="K31" s="260" t="s">
        <v>374</v>
      </c>
      <c r="L31" s="260" t="s">
        <v>375</v>
      </c>
      <c r="M31" s="260" t="s">
        <v>376</v>
      </c>
      <c r="N31" s="609"/>
      <c r="O31" s="609"/>
      <c r="P31" s="611"/>
      <c r="Q31" s="611"/>
      <c r="R31" s="611"/>
      <c r="S31" s="611"/>
      <c r="T31" s="619"/>
      <c r="U31" s="619"/>
      <c r="V31" s="619"/>
      <c r="W31" s="619"/>
      <c r="X31" s="619"/>
      <c r="Y31" s="619"/>
      <c r="Z31" s="619"/>
      <c r="AA31" s="619"/>
      <c r="AB31" s="619"/>
      <c r="AC31" s="619"/>
      <c r="AD31" s="619"/>
      <c r="AE31" s="619"/>
      <c r="AF31" s="619"/>
      <c r="AG31" s="619"/>
      <c r="AH31" s="622"/>
      <c r="AI31" s="622"/>
      <c r="AJ31" s="625"/>
    </row>
    <row r="32" spans="1:36" ht="28.5" customHeight="1" x14ac:dyDescent="0.25">
      <c r="A32" s="1"/>
      <c r="B32" s="615"/>
      <c r="C32" s="609"/>
      <c r="D32" s="609"/>
      <c r="E32" s="609"/>
      <c r="F32" s="609" t="s">
        <v>377</v>
      </c>
      <c r="G32" s="609"/>
      <c r="H32" s="609"/>
      <c r="I32" s="609"/>
      <c r="J32" s="259" t="s">
        <v>785</v>
      </c>
      <c r="K32" s="260" t="s">
        <v>361</v>
      </c>
      <c r="L32" s="260" t="s">
        <v>362</v>
      </c>
      <c r="M32" s="260" t="s">
        <v>363</v>
      </c>
      <c r="N32" s="609" t="s">
        <v>364</v>
      </c>
      <c r="O32" s="609" t="s">
        <v>365</v>
      </c>
      <c r="P32" s="611" t="s">
        <v>366</v>
      </c>
      <c r="Q32" s="611" t="s">
        <v>96</v>
      </c>
      <c r="R32" s="611" t="s">
        <v>97</v>
      </c>
      <c r="S32" s="611" t="s">
        <v>237</v>
      </c>
      <c r="T32" s="619"/>
      <c r="U32" s="619">
        <v>119008</v>
      </c>
      <c r="V32" s="619">
        <v>119008</v>
      </c>
      <c r="W32" s="619">
        <v>0</v>
      </c>
      <c r="X32" s="619">
        <v>0</v>
      </c>
      <c r="Y32" s="619">
        <v>0</v>
      </c>
      <c r="Z32" s="619">
        <v>0</v>
      </c>
      <c r="AA32" s="619">
        <v>0</v>
      </c>
      <c r="AB32" s="619">
        <v>21001.5</v>
      </c>
      <c r="AC32" s="619" t="s">
        <v>367</v>
      </c>
      <c r="AD32" s="619">
        <v>0</v>
      </c>
      <c r="AE32" s="619">
        <f>V32</f>
        <v>119008</v>
      </c>
      <c r="AF32" s="619">
        <v>0</v>
      </c>
      <c r="AG32" s="619">
        <v>0</v>
      </c>
      <c r="AH32" s="622"/>
      <c r="AI32" s="622"/>
      <c r="AJ32" s="625"/>
    </row>
    <row r="33" spans="1:36" ht="25.5" customHeight="1" x14ac:dyDescent="0.25">
      <c r="A33" s="1"/>
      <c r="B33" s="615"/>
      <c r="C33" s="609"/>
      <c r="D33" s="609"/>
      <c r="E33" s="609"/>
      <c r="F33" s="609"/>
      <c r="G33" s="609"/>
      <c r="H33" s="609"/>
      <c r="I33" s="609"/>
      <c r="J33" s="260" t="s">
        <v>368</v>
      </c>
      <c r="K33" s="260" t="s">
        <v>369</v>
      </c>
      <c r="L33" s="260" t="s">
        <v>145</v>
      </c>
      <c r="M33" s="260" t="s">
        <v>378</v>
      </c>
      <c r="N33" s="609"/>
      <c r="O33" s="609"/>
      <c r="P33" s="611"/>
      <c r="Q33" s="611"/>
      <c r="R33" s="611"/>
      <c r="S33" s="611"/>
      <c r="T33" s="619"/>
      <c r="U33" s="619"/>
      <c r="V33" s="619"/>
      <c r="W33" s="619"/>
      <c r="X33" s="619"/>
      <c r="Y33" s="619"/>
      <c r="Z33" s="619"/>
      <c r="AA33" s="619"/>
      <c r="AB33" s="619"/>
      <c r="AC33" s="619"/>
      <c r="AD33" s="619"/>
      <c r="AE33" s="619"/>
      <c r="AF33" s="619"/>
      <c r="AG33" s="619"/>
      <c r="AH33" s="622"/>
      <c r="AI33" s="622"/>
      <c r="AJ33" s="625"/>
    </row>
    <row r="34" spans="1:36" ht="25.5" customHeight="1" x14ac:dyDescent="0.25">
      <c r="A34" s="1"/>
      <c r="B34" s="615"/>
      <c r="C34" s="609"/>
      <c r="D34" s="609"/>
      <c r="E34" s="609"/>
      <c r="F34" s="609"/>
      <c r="G34" s="609"/>
      <c r="H34" s="609"/>
      <c r="I34" s="609"/>
      <c r="J34" s="260" t="s">
        <v>371</v>
      </c>
      <c r="K34" s="260" t="s">
        <v>372</v>
      </c>
      <c r="L34" s="260" t="s">
        <v>362</v>
      </c>
      <c r="M34" s="260" t="s">
        <v>363</v>
      </c>
      <c r="N34" s="609"/>
      <c r="O34" s="609"/>
      <c r="P34" s="611"/>
      <c r="Q34" s="611"/>
      <c r="R34" s="611"/>
      <c r="S34" s="611"/>
      <c r="T34" s="619"/>
      <c r="U34" s="619"/>
      <c r="V34" s="619"/>
      <c r="W34" s="619"/>
      <c r="X34" s="619"/>
      <c r="Y34" s="619"/>
      <c r="Z34" s="619"/>
      <c r="AA34" s="619"/>
      <c r="AB34" s="619"/>
      <c r="AC34" s="619"/>
      <c r="AD34" s="619"/>
      <c r="AE34" s="619"/>
      <c r="AF34" s="619"/>
      <c r="AG34" s="619"/>
      <c r="AH34" s="622"/>
      <c r="AI34" s="622"/>
      <c r="AJ34" s="625"/>
    </row>
    <row r="35" spans="1:36" ht="36" customHeight="1" thickBot="1" x14ac:dyDescent="0.3">
      <c r="A35" s="1"/>
      <c r="B35" s="616"/>
      <c r="C35" s="617"/>
      <c r="D35" s="617"/>
      <c r="E35" s="617"/>
      <c r="F35" s="617"/>
      <c r="G35" s="617"/>
      <c r="H35" s="617"/>
      <c r="I35" s="617"/>
      <c r="J35" s="261" t="s">
        <v>373</v>
      </c>
      <c r="K35" s="261" t="s">
        <v>374</v>
      </c>
      <c r="L35" s="261" t="s">
        <v>375</v>
      </c>
      <c r="M35" s="261" t="s">
        <v>376</v>
      </c>
      <c r="N35" s="617"/>
      <c r="O35" s="617"/>
      <c r="P35" s="627"/>
      <c r="Q35" s="627"/>
      <c r="R35" s="627"/>
      <c r="S35" s="627"/>
      <c r="T35" s="620"/>
      <c r="U35" s="620"/>
      <c r="V35" s="620"/>
      <c r="W35" s="620"/>
      <c r="X35" s="620"/>
      <c r="Y35" s="620"/>
      <c r="Z35" s="620"/>
      <c r="AA35" s="620"/>
      <c r="AB35" s="620"/>
      <c r="AC35" s="620"/>
      <c r="AD35" s="620"/>
      <c r="AE35" s="620"/>
      <c r="AF35" s="620"/>
      <c r="AG35" s="620"/>
      <c r="AH35" s="623"/>
      <c r="AI35" s="623"/>
      <c r="AJ35" s="626"/>
    </row>
    <row r="36" spans="1:36" ht="28.5" customHeight="1" x14ac:dyDescent="0.25">
      <c r="A36" s="1"/>
      <c r="B36" s="614" t="s">
        <v>379</v>
      </c>
      <c r="C36" s="608" t="s">
        <v>356</v>
      </c>
      <c r="D36" s="608" t="s">
        <v>357</v>
      </c>
      <c r="E36" s="608" t="s">
        <v>358</v>
      </c>
      <c r="F36" s="608" t="s">
        <v>380</v>
      </c>
      <c r="G36" s="608" t="s">
        <v>360</v>
      </c>
      <c r="H36" s="608" t="s">
        <v>89</v>
      </c>
      <c r="I36" s="608" t="s">
        <v>89</v>
      </c>
      <c r="J36" s="259" t="s">
        <v>785</v>
      </c>
      <c r="K36" s="259" t="s">
        <v>361</v>
      </c>
      <c r="L36" s="259" t="s">
        <v>362</v>
      </c>
      <c r="M36" s="259" t="s">
        <v>363</v>
      </c>
      <c r="N36" s="608" t="s">
        <v>364</v>
      </c>
      <c r="O36" s="608" t="s">
        <v>381</v>
      </c>
      <c r="P36" s="610" t="s">
        <v>366</v>
      </c>
      <c r="Q36" s="610" t="s">
        <v>96</v>
      </c>
      <c r="R36" s="610" t="s">
        <v>97</v>
      </c>
      <c r="S36" s="610" t="s">
        <v>237</v>
      </c>
      <c r="T36" s="618">
        <f>+U36</f>
        <v>272000</v>
      </c>
      <c r="U36" s="618">
        <v>272000</v>
      </c>
      <c r="V36" s="618">
        <v>272000</v>
      </c>
      <c r="W36" s="618">
        <v>0</v>
      </c>
      <c r="X36" s="618">
        <v>0</v>
      </c>
      <c r="Y36" s="618">
        <v>0</v>
      </c>
      <c r="Z36" s="618">
        <v>0</v>
      </c>
      <c r="AA36" s="618">
        <v>0</v>
      </c>
      <c r="AB36" s="618">
        <v>48000</v>
      </c>
      <c r="AC36" s="618" t="s">
        <v>367</v>
      </c>
      <c r="AD36" s="618">
        <v>0</v>
      </c>
      <c r="AE36" s="618">
        <f>V36</f>
        <v>272000</v>
      </c>
      <c r="AF36" s="618">
        <v>0</v>
      </c>
      <c r="AG36" s="618">
        <v>0</v>
      </c>
      <c r="AH36" s="621" t="s">
        <v>240</v>
      </c>
      <c r="AI36" s="621" t="s">
        <v>241</v>
      </c>
      <c r="AJ36" s="624">
        <v>45579</v>
      </c>
    </row>
    <row r="37" spans="1:36" ht="25.5" customHeight="1" x14ac:dyDescent="0.25">
      <c r="A37" s="1"/>
      <c r="B37" s="615"/>
      <c r="C37" s="609"/>
      <c r="D37" s="609"/>
      <c r="E37" s="609"/>
      <c r="F37" s="609"/>
      <c r="G37" s="609"/>
      <c r="H37" s="609"/>
      <c r="I37" s="609"/>
      <c r="J37" s="260" t="s">
        <v>368</v>
      </c>
      <c r="K37" s="260" t="s">
        <v>369</v>
      </c>
      <c r="L37" s="260" t="s">
        <v>145</v>
      </c>
      <c r="M37" s="260" t="s">
        <v>382</v>
      </c>
      <c r="N37" s="609"/>
      <c r="O37" s="609"/>
      <c r="P37" s="611"/>
      <c r="Q37" s="611"/>
      <c r="R37" s="611"/>
      <c r="S37" s="611"/>
      <c r="T37" s="619"/>
      <c r="U37" s="619"/>
      <c r="V37" s="619"/>
      <c r="W37" s="619"/>
      <c r="X37" s="619"/>
      <c r="Y37" s="619"/>
      <c r="Z37" s="619"/>
      <c r="AA37" s="619"/>
      <c r="AB37" s="619"/>
      <c r="AC37" s="619"/>
      <c r="AD37" s="619"/>
      <c r="AE37" s="619"/>
      <c r="AF37" s="619"/>
      <c r="AG37" s="619"/>
      <c r="AH37" s="622"/>
      <c r="AI37" s="622"/>
      <c r="AJ37" s="625"/>
    </row>
    <row r="38" spans="1:36" ht="25.5" customHeight="1" x14ac:dyDescent="0.25">
      <c r="A38" s="1"/>
      <c r="B38" s="615"/>
      <c r="C38" s="609"/>
      <c r="D38" s="609"/>
      <c r="E38" s="609"/>
      <c r="F38" s="609"/>
      <c r="G38" s="609"/>
      <c r="H38" s="609"/>
      <c r="I38" s="609"/>
      <c r="J38" s="260" t="s">
        <v>371</v>
      </c>
      <c r="K38" s="260" t="s">
        <v>372</v>
      </c>
      <c r="L38" s="260" t="s">
        <v>362</v>
      </c>
      <c r="M38" s="260" t="s">
        <v>363</v>
      </c>
      <c r="N38" s="609"/>
      <c r="O38" s="609"/>
      <c r="P38" s="611"/>
      <c r="Q38" s="611"/>
      <c r="R38" s="611"/>
      <c r="S38" s="611"/>
      <c r="T38" s="619"/>
      <c r="U38" s="619"/>
      <c r="V38" s="619"/>
      <c r="W38" s="619"/>
      <c r="X38" s="619"/>
      <c r="Y38" s="619"/>
      <c r="Z38" s="619"/>
      <c r="AA38" s="619"/>
      <c r="AB38" s="619"/>
      <c r="AC38" s="619"/>
      <c r="AD38" s="619"/>
      <c r="AE38" s="619"/>
      <c r="AF38" s="619"/>
      <c r="AG38" s="619"/>
      <c r="AH38" s="622"/>
      <c r="AI38" s="622"/>
      <c r="AJ38" s="625"/>
    </row>
    <row r="39" spans="1:36" ht="36" customHeight="1" thickBot="1" x14ac:dyDescent="0.3">
      <c r="A39" s="1"/>
      <c r="B39" s="616"/>
      <c r="C39" s="617"/>
      <c r="D39" s="617"/>
      <c r="E39" s="617"/>
      <c r="F39" s="617"/>
      <c r="G39" s="617"/>
      <c r="H39" s="617"/>
      <c r="I39" s="617"/>
      <c r="J39" s="261" t="s">
        <v>373</v>
      </c>
      <c r="K39" s="261" t="s">
        <v>374</v>
      </c>
      <c r="L39" s="261" t="s">
        <v>375</v>
      </c>
      <c r="M39" s="261" t="s">
        <v>376</v>
      </c>
      <c r="N39" s="617"/>
      <c r="O39" s="617"/>
      <c r="P39" s="627"/>
      <c r="Q39" s="627"/>
      <c r="R39" s="627"/>
      <c r="S39" s="627"/>
      <c r="T39" s="620"/>
      <c r="U39" s="620"/>
      <c r="V39" s="620"/>
      <c r="W39" s="620"/>
      <c r="X39" s="620"/>
      <c r="Y39" s="620"/>
      <c r="Z39" s="620"/>
      <c r="AA39" s="620"/>
      <c r="AB39" s="620"/>
      <c r="AC39" s="620"/>
      <c r="AD39" s="620"/>
      <c r="AE39" s="620"/>
      <c r="AF39" s="620"/>
      <c r="AG39" s="620"/>
      <c r="AH39" s="623"/>
      <c r="AI39" s="623"/>
      <c r="AJ39" s="626"/>
    </row>
    <row r="40" spans="1:36" ht="28.5" customHeight="1" x14ac:dyDescent="0.25">
      <c r="A40" s="1"/>
      <c r="B40" s="614" t="s">
        <v>383</v>
      </c>
      <c r="C40" s="608" t="s">
        <v>356</v>
      </c>
      <c r="D40" s="608" t="s">
        <v>357</v>
      </c>
      <c r="E40" s="608" t="s">
        <v>358</v>
      </c>
      <c r="F40" s="608" t="s">
        <v>384</v>
      </c>
      <c r="G40" s="608" t="s">
        <v>360</v>
      </c>
      <c r="H40" s="608" t="s">
        <v>89</v>
      </c>
      <c r="I40" s="608" t="s">
        <v>89</v>
      </c>
      <c r="J40" s="259" t="s">
        <v>785</v>
      </c>
      <c r="K40" s="259" t="s">
        <v>361</v>
      </c>
      <c r="L40" s="259" t="s">
        <v>362</v>
      </c>
      <c r="M40" s="259" t="s">
        <v>363</v>
      </c>
      <c r="N40" s="608" t="s">
        <v>364</v>
      </c>
      <c r="O40" s="608" t="s">
        <v>385</v>
      </c>
      <c r="P40" s="610" t="s">
        <v>366</v>
      </c>
      <c r="Q40" s="610" t="s">
        <v>96</v>
      </c>
      <c r="R40" s="610" t="s">
        <v>97</v>
      </c>
      <c r="S40" s="610" t="s">
        <v>237</v>
      </c>
      <c r="T40" s="618">
        <f>+U40+U44</f>
        <v>614811.07000000007</v>
      </c>
      <c r="U40" s="618">
        <v>200090</v>
      </c>
      <c r="V40" s="618">
        <v>200090</v>
      </c>
      <c r="W40" s="618">
        <v>0</v>
      </c>
      <c r="X40" s="618">
        <v>0</v>
      </c>
      <c r="Y40" s="618">
        <v>0</v>
      </c>
      <c r="Z40" s="618">
        <v>0</v>
      </c>
      <c r="AA40" s="618">
        <v>0</v>
      </c>
      <c r="AB40" s="618">
        <v>35310</v>
      </c>
      <c r="AC40" s="618" t="s">
        <v>367</v>
      </c>
      <c r="AD40" s="618">
        <v>0</v>
      </c>
      <c r="AE40" s="618">
        <f>V40</f>
        <v>200090</v>
      </c>
      <c r="AF40" s="618">
        <v>0</v>
      </c>
      <c r="AG40" s="618">
        <v>0</v>
      </c>
      <c r="AH40" s="621" t="s">
        <v>278</v>
      </c>
      <c r="AI40" s="621" t="s">
        <v>301</v>
      </c>
      <c r="AJ40" s="624">
        <v>45670</v>
      </c>
    </row>
    <row r="41" spans="1:36" ht="25.5" customHeight="1" x14ac:dyDescent="0.25">
      <c r="A41" s="1"/>
      <c r="B41" s="615"/>
      <c r="C41" s="609"/>
      <c r="D41" s="609"/>
      <c r="E41" s="609"/>
      <c r="F41" s="609"/>
      <c r="G41" s="609"/>
      <c r="H41" s="609"/>
      <c r="I41" s="609"/>
      <c r="J41" s="260" t="s">
        <v>368</v>
      </c>
      <c r="K41" s="260" t="s">
        <v>369</v>
      </c>
      <c r="L41" s="260" t="s">
        <v>145</v>
      </c>
      <c r="M41" s="260" t="s">
        <v>386</v>
      </c>
      <c r="N41" s="609"/>
      <c r="O41" s="609"/>
      <c r="P41" s="611"/>
      <c r="Q41" s="611"/>
      <c r="R41" s="611"/>
      <c r="S41" s="611"/>
      <c r="T41" s="619"/>
      <c r="U41" s="619"/>
      <c r="V41" s="619"/>
      <c r="W41" s="619"/>
      <c r="X41" s="619"/>
      <c r="Y41" s="619"/>
      <c r="Z41" s="619"/>
      <c r="AA41" s="619"/>
      <c r="AB41" s="619"/>
      <c r="AC41" s="619"/>
      <c r="AD41" s="619"/>
      <c r="AE41" s="619"/>
      <c r="AF41" s="619"/>
      <c r="AG41" s="619"/>
      <c r="AH41" s="622"/>
      <c r="AI41" s="622"/>
      <c r="AJ41" s="625"/>
    </row>
    <row r="42" spans="1:36" ht="25.5" customHeight="1" x14ac:dyDescent="0.25">
      <c r="A42" s="1"/>
      <c r="B42" s="615"/>
      <c r="C42" s="609"/>
      <c r="D42" s="609"/>
      <c r="E42" s="609"/>
      <c r="F42" s="609"/>
      <c r="G42" s="609"/>
      <c r="H42" s="609"/>
      <c r="I42" s="609"/>
      <c r="J42" s="260" t="s">
        <v>371</v>
      </c>
      <c r="K42" s="260" t="s">
        <v>372</v>
      </c>
      <c r="L42" s="260" t="s">
        <v>362</v>
      </c>
      <c r="M42" s="260" t="s">
        <v>363</v>
      </c>
      <c r="N42" s="609"/>
      <c r="O42" s="609"/>
      <c r="P42" s="611"/>
      <c r="Q42" s="611"/>
      <c r="R42" s="611"/>
      <c r="S42" s="611"/>
      <c r="T42" s="619"/>
      <c r="U42" s="619"/>
      <c r="V42" s="619"/>
      <c r="W42" s="619"/>
      <c r="X42" s="619"/>
      <c r="Y42" s="619"/>
      <c r="Z42" s="619"/>
      <c r="AA42" s="619"/>
      <c r="AB42" s="619"/>
      <c r="AC42" s="619"/>
      <c r="AD42" s="619"/>
      <c r="AE42" s="619"/>
      <c r="AF42" s="619"/>
      <c r="AG42" s="619"/>
      <c r="AH42" s="622"/>
      <c r="AI42" s="622"/>
      <c r="AJ42" s="625"/>
    </row>
    <row r="43" spans="1:36" ht="36" customHeight="1" thickBot="1" x14ac:dyDescent="0.3">
      <c r="A43" s="1"/>
      <c r="B43" s="615"/>
      <c r="C43" s="609"/>
      <c r="D43" s="609"/>
      <c r="E43" s="609"/>
      <c r="F43" s="609"/>
      <c r="G43" s="609"/>
      <c r="H43" s="609"/>
      <c r="I43" s="609"/>
      <c r="J43" s="260" t="s">
        <v>373</v>
      </c>
      <c r="K43" s="260" t="s">
        <v>374</v>
      </c>
      <c r="L43" s="260" t="s">
        <v>375</v>
      </c>
      <c r="M43" s="260" t="s">
        <v>376</v>
      </c>
      <c r="N43" s="609"/>
      <c r="O43" s="609"/>
      <c r="P43" s="611"/>
      <c r="Q43" s="611"/>
      <c r="R43" s="611"/>
      <c r="S43" s="611"/>
      <c r="T43" s="619"/>
      <c r="U43" s="619"/>
      <c r="V43" s="619"/>
      <c r="W43" s="619"/>
      <c r="X43" s="619"/>
      <c r="Y43" s="619"/>
      <c r="Z43" s="619"/>
      <c r="AA43" s="619"/>
      <c r="AB43" s="619"/>
      <c r="AC43" s="619"/>
      <c r="AD43" s="619"/>
      <c r="AE43" s="619"/>
      <c r="AF43" s="619"/>
      <c r="AG43" s="619"/>
      <c r="AH43" s="622"/>
      <c r="AI43" s="622"/>
      <c r="AJ43" s="625"/>
    </row>
    <row r="44" spans="1:36" ht="28.5" customHeight="1" x14ac:dyDescent="0.25">
      <c r="A44" s="1"/>
      <c r="B44" s="615"/>
      <c r="C44" s="609"/>
      <c r="D44" s="609"/>
      <c r="E44" s="609"/>
      <c r="F44" s="609" t="s">
        <v>387</v>
      </c>
      <c r="G44" s="609"/>
      <c r="H44" s="609"/>
      <c r="I44" s="609"/>
      <c r="J44" s="259" t="s">
        <v>785</v>
      </c>
      <c r="K44" s="260" t="s">
        <v>361</v>
      </c>
      <c r="L44" s="260" t="s">
        <v>362</v>
      </c>
      <c r="M44" s="260" t="s">
        <v>363</v>
      </c>
      <c r="N44" s="609" t="s">
        <v>364</v>
      </c>
      <c r="O44" s="609" t="s">
        <v>388</v>
      </c>
      <c r="P44" s="611" t="s">
        <v>366</v>
      </c>
      <c r="Q44" s="611" t="s">
        <v>96</v>
      </c>
      <c r="R44" s="611" t="s">
        <v>97</v>
      </c>
      <c r="S44" s="611" t="s">
        <v>237</v>
      </c>
      <c r="T44" s="619"/>
      <c r="U44" s="619">
        <v>414721.07</v>
      </c>
      <c r="V44" s="619">
        <v>414721.07</v>
      </c>
      <c r="W44" s="619">
        <v>0</v>
      </c>
      <c r="X44" s="619">
        <v>0</v>
      </c>
      <c r="Y44" s="619">
        <v>0</v>
      </c>
      <c r="Z44" s="619">
        <v>0</v>
      </c>
      <c r="AA44" s="619">
        <v>0</v>
      </c>
      <c r="AB44" s="619">
        <v>73186.09</v>
      </c>
      <c r="AC44" s="619" t="s">
        <v>367</v>
      </c>
      <c r="AD44" s="619">
        <v>0</v>
      </c>
      <c r="AE44" s="619">
        <f>V44</f>
        <v>414721.07</v>
      </c>
      <c r="AF44" s="619">
        <v>0</v>
      </c>
      <c r="AG44" s="619">
        <v>0</v>
      </c>
      <c r="AH44" s="622"/>
      <c r="AI44" s="622"/>
      <c r="AJ44" s="625"/>
    </row>
    <row r="45" spans="1:36" ht="25.5" customHeight="1" x14ac:dyDescent="0.25">
      <c r="A45" s="1"/>
      <c r="B45" s="615"/>
      <c r="C45" s="609"/>
      <c r="D45" s="609"/>
      <c r="E45" s="609"/>
      <c r="F45" s="609"/>
      <c r="G45" s="609"/>
      <c r="H45" s="609"/>
      <c r="I45" s="609"/>
      <c r="J45" s="260" t="s">
        <v>368</v>
      </c>
      <c r="K45" s="260" t="s">
        <v>369</v>
      </c>
      <c r="L45" s="260" t="s">
        <v>145</v>
      </c>
      <c r="M45" s="260" t="s">
        <v>389</v>
      </c>
      <c r="N45" s="609"/>
      <c r="O45" s="609"/>
      <c r="P45" s="611"/>
      <c r="Q45" s="611"/>
      <c r="R45" s="611"/>
      <c r="S45" s="611"/>
      <c r="T45" s="619"/>
      <c r="U45" s="619"/>
      <c r="V45" s="619"/>
      <c r="W45" s="619"/>
      <c r="X45" s="619"/>
      <c r="Y45" s="619"/>
      <c r="Z45" s="619"/>
      <c r="AA45" s="619"/>
      <c r="AB45" s="619"/>
      <c r="AC45" s="619"/>
      <c r="AD45" s="619"/>
      <c r="AE45" s="619"/>
      <c r="AF45" s="619"/>
      <c r="AG45" s="619"/>
      <c r="AH45" s="622"/>
      <c r="AI45" s="622"/>
      <c r="AJ45" s="625"/>
    </row>
    <row r="46" spans="1:36" ht="25.5" customHeight="1" x14ac:dyDescent="0.25">
      <c r="A46" s="1"/>
      <c r="B46" s="615"/>
      <c r="C46" s="609"/>
      <c r="D46" s="609"/>
      <c r="E46" s="609"/>
      <c r="F46" s="609"/>
      <c r="G46" s="609"/>
      <c r="H46" s="609"/>
      <c r="I46" s="609"/>
      <c r="J46" s="260" t="s">
        <v>371</v>
      </c>
      <c r="K46" s="260" t="s">
        <v>372</v>
      </c>
      <c r="L46" s="260" t="s">
        <v>362</v>
      </c>
      <c r="M46" s="260" t="s">
        <v>363</v>
      </c>
      <c r="N46" s="609"/>
      <c r="O46" s="609"/>
      <c r="P46" s="611"/>
      <c r="Q46" s="611"/>
      <c r="R46" s="611"/>
      <c r="S46" s="611"/>
      <c r="T46" s="619"/>
      <c r="U46" s="619"/>
      <c r="V46" s="619"/>
      <c r="W46" s="619"/>
      <c r="X46" s="619"/>
      <c r="Y46" s="619"/>
      <c r="Z46" s="619"/>
      <c r="AA46" s="619"/>
      <c r="AB46" s="619"/>
      <c r="AC46" s="619"/>
      <c r="AD46" s="619"/>
      <c r="AE46" s="619"/>
      <c r="AF46" s="619"/>
      <c r="AG46" s="619"/>
      <c r="AH46" s="622"/>
      <c r="AI46" s="622"/>
      <c r="AJ46" s="625"/>
    </row>
    <row r="47" spans="1:36" ht="36" customHeight="1" thickBot="1" x14ac:dyDescent="0.3">
      <c r="A47" s="1"/>
      <c r="B47" s="616"/>
      <c r="C47" s="617"/>
      <c r="D47" s="617"/>
      <c r="E47" s="617"/>
      <c r="F47" s="617"/>
      <c r="G47" s="617"/>
      <c r="H47" s="617"/>
      <c r="I47" s="617"/>
      <c r="J47" s="261" t="s">
        <v>373</v>
      </c>
      <c r="K47" s="261" t="s">
        <v>374</v>
      </c>
      <c r="L47" s="261" t="s">
        <v>375</v>
      </c>
      <c r="M47" s="261" t="s">
        <v>376</v>
      </c>
      <c r="N47" s="617"/>
      <c r="O47" s="617"/>
      <c r="P47" s="627"/>
      <c r="Q47" s="627"/>
      <c r="R47" s="627"/>
      <c r="S47" s="627"/>
      <c r="T47" s="620"/>
      <c r="U47" s="620"/>
      <c r="V47" s="620"/>
      <c r="W47" s="620"/>
      <c r="X47" s="620"/>
      <c r="Y47" s="620"/>
      <c r="Z47" s="620"/>
      <c r="AA47" s="620"/>
      <c r="AB47" s="620"/>
      <c r="AC47" s="620"/>
      <c r="AD47" s="620"/>
      <c r="AE47" s="620"/>
      <c r="AF47" s="620"/>
      <c r="AG47" s="620"/>
      <c r="AH47" s="623"/>
      <c r="AI47" s="623"/>
      <c r="AJ47" s="626"/>
    </row>
    <row r="48" spans="1:36" ht="28.5" customHeight="1" x14ac:dyDescent="0.25">
      <c r="A48" s="1"/>
      <c r="B48" s="614" t="s">
        <v>390</v>
      </c>
      <c r="C48" s="608" t="s">
        <v>356</v>
      </c>
      <c r="D48" s="608" t="s">
        <v>357</v>
      </c>
      <c r="E48" s="608" t="s">
        <v>358</v>
      </c>
      <c r="F48" s="608" t="s">
        <v>391</v>
      </c>
      <c r="G48" s="608" t="s">
        <v>360</v>
      </c>
      <c r="H48" s="608" t="s">
        <v>89</v>
      </c>
      <c r="I48" s="608" t="s">
        <v>89</v>
      </c>
      <c r="J48" s="259" t="s">
        <v>785</v>
      </c>
      <c r="K48" s="259" t="s">
        <v>361</v>
      </c>
      <c r="L48" s="259" t="s">
        <v>362</v>
      </c>
      <c r="M48" s="259" t="s">
        <v>363</v>
      </c>
      <c r="N48" s="608" t="s">
        <v>364</v>
      </c>
      <c r="O48" s="608" t="s">
        <v>126</v>
      </c>
      <c r="P48" s="610" t="s">
        <v>366</v>
      </c>
      <c r="Q48" s="610" t="s">
        <v>96</v>
      </c>
      <c r="R48" s="610" t="s">
        <v>97</v>
      </c>
      <c r="S48" s="610" t="s">
        <v>237</v>
      </c>
      <c r="T48" s="618">
        <f>U48</f>
        <v>102000</v>
      </c>
      <c r="U48" s="618">
        <v>102000</v>
      </c>
      <c r="V48" s="618">
        <v>102000</v>
      </c>
      <c r="W48" s="618">
        <v>0</v>
      </c>
      <c r="X48" s="618">
        <v>0</v>
      </c>
      <c r="Y48" s="618">
        <v>0</v>
      </c>
      <c r="Z48" s="618">
        <v>0</v>
      </c>
      <c r="AA48" s="618">
        <v>0</v>
      </c>
      <c r="AB48" s="618">
        <v>18000</v>
      </c>
      <c r="AC48" s="618" t="s">
        <v>367</v>
      </c>
      <c r="AD48" s="618">
        <v>0</v>
      </c>
      <c r="AE48" s="618">
        <f>V48</f>
        <v>102000</v>
      </c>
      <c r="AF48" s="618">
        <v>0</v>
      </c>
      <c r="AG48" s="618">
        <v>0</v>
      </c>
      <c r="AH48" s="621" t="s">
        <v>274</v>
      </c>
      <c r="AI48" s="621" t="s">
        <v>392</v>
      </c>
      <c r="AJ48" s="624">
        <v>45748</v>
      </c>
    </row>
    <row r="49" spans="1:36" ht="25.5" customHeight="1" x14ac:dyDescent="0.25">
      <c r="A49" s="1"/>
      <c r="B49" s="615"/>
      <c r="C49" s="609"/>
      <c r="D49" s="609"/>
      <c r="E49" s="609"/>
      <c r="F49" s="609"/>
      <c r="G49" s="609"/>
      <c r="H49" s="609"/>
      <c r="I49" s="609"/>
      <c r="J49" s="260" t="s">
        <v>368</v>
      </c>
      <c r="K49" s="260" t="s">
        <v>369</v>
      </c>
      <c r="L49" s="260" t="s">
        <v>145</v>
      </c>
      <c r="M49" s="260" t="s">
        <v>393</v>
      </c>
      <c r="N49" s="609"/>
      <c r="O49" s="609"/>
      <c r="P49" s="611"/>
      <c r="Q49" s="611"/>
      <c r="R49" s="611"/>
      <c r="S49" s="611"/>
      <c r="T49" s="619"/>
      <c r="U49" s="619"/>
      <c r="V49" s="619"/>
      <c r="W49" s="619"/>
      <c r="X49" s="619"/>
      <c r="Y49" s="619"/>
      <c r="Z49" s="619"/>
      <c r="AA49" s="619"/>
      <c r="AB49" s="619"/>
      <c r="AC49" s="619"/>
      <c r="AD49" s="619"/>
      <c r="AE49" s="619"/>
      <c r="AF49" s="619"/>
      <c r="AG49" s="619"/>
      <c r="AH49" s="622"/>
      <c r="AI49" s="622"/>
      <c r="AJ49" s="625"/>
    </row>
    <row r="50" spans="1:36" ht="25.5" customHeight="1" x14ac:dyDescent="0.25">
      <c r="A50" s="1"/>
      <c r="B50" s="615"/>
      <c r="C50" s="609"/>
      <c r="D50" s="609"/>
      <c r="E50" s="609"/>
      <c r="F50" s="609"/>
      <c r="G50" s="609"/>
      <c r="H50" s="609"/>
      <c r="I50" s="609"/>
      <c r="J50" s="260" t="s">
        <v>371</v>
      </c>
      <c r="K50" s="260" t="s">
        <v>372</v>
      </c>
      <c r="L50" s="260" t="s">
        <v>362</v>
      </c>
      <c r="M50" s="260" t="s">
        <v>363</v>
      </c>
      <c r="N50" s="609"/>
      <c r="O50" s="609"/>
      <c r="P50" s="611"/>
      <c r="Q50" s="611"/>
      <c r="R50" s="611"/>
      <c r="S50" s="611"/>
      <c r="T50" s="619"/>
      <c r="U50" s="619"/>
      <c r="V50" s="619"/>
      <c r="W50" s="619"/>
      <c r="X50" s="619"/>
      <c r="Y50" s="619"/>
      <c r="Z50" s="619"/>
      <c r="AA50" s="619"/>
      <c r="AB50" s="619"/>
      <c r="AC50" s="619"/>
      <c r="AD50" s="619"/>
      <c r="AE50" s="619"/>
      <c r="AF50" s="619"/>
      <c r="AG50" s="619"/>
      <c r="AH50" s="622"/>
      <c r="AI50" s="622"/>
      <c r="AJ50" s="625"/>
    </row>
    <row r="51" spans="1:36" ht="36" customHeight="1" thickBot="1" x14ac:dyDescent="0.3">
      <c r="A51" s="1"/>
      <c r="B51" s="616"/>
      <c r="C51" s="617"/>
      <c r="D51" s="617"/>
      <c r="E51" s="617"/>
      <c r="F51" s="617"/>
      <c r="G51" s="617"/>
      <c r="H51" s="617"/>
      <c r="I51" s="617"/>
      <c r="J51" s="261" t="s">
        <v>373</v>
      </c>
      <c r="K51" s="261" t="s">
        <v>374</v>
      </c>
      <c r="L51" s="261" t="s">
        <v>375</v>
      </c>
      <c r="M51" s="260" t="s">
        <v>376</v>
      </c>
      <c r="N51" s="617"/>
      <c r="O51" s="617"/>
      <c r="P51" s="627"/>
      <c r="Q51" s="627"/>
      <c r="R51" s="627"/>
      <c r="S51" s="627"/>
      <c r="T51" s="620"/>
      <c r="U51" s="620"/>
      <c r="V51" s="620"/>
      <c r="W51" s="620"/>
      <c r="X51" s="620"/>
      <c r="Y51" s="620"/>
      <c r="Z51" s="620"/>
      <c r="AA51" s="620"/>
      <c r="AB51" s="620"/>
      <c r="AC51" s="620"/>
      <c r="AD51" s="620"/>
      <c r="AE51" s="620"/>
      <c r="AF51" s="620"/>
      <c r="AG51" s="620"/>
      <c r="AH51" s="623"/>
      <c r="AI51" s="623"/>
      <c r="AJ51" s="626"/>
    </row>
    <row r="52" spans="1:36" x14ac:dyDescent="0.25">
      <c r="T52" s="262"/>
      <c r="U52" s="262"/>
      <c r="V52" s="262"/>
      <c r="W52" s="262"/>
      <c r="X52" s="262"/>
      <c r="Y52" s="262"/>
      <c r="Z52" s="262"/>
      <c r="AA52" s="262"/>
      <c r="AB52" s="262"/>
    </row>
  </sheetData>
  <autoFilter ref="A4:AJ51" xr:uid="{00000000-0001-0000-0500-000000000000}"/>
  <mergeCells count="468">
    <mergeCell ref="O48:O51"/>
    <mergeCell ref="P48:P51"/>
    <mergeCell ref="Q48:Q51"/>
    <mergeCell ref="AJ48:AJ51"/>
    <mergeCell ref="AD48:AD51"/>
    <mergeCell ref="AE48:AE51"/>
    <mergeCell ref="AF48:AF51"/>
    <mergeCell ref="AG48:AG51"/>
    <mergeCell ref="AH48:AH51"/>
    <mergeCell ref="AI48:AI51"/>
    <mergeCell ref="X48:X51"/>
    <mergeCell ref="Y48:Y51"/>
    <mergeCell ref="Z48:Z51"/>
    <mergeCell ref="AA48:AA51"/>
    <mergeCell ref="AB48:AB51"/>
    <mergeCell ref="AC48:AC51"/>
    <mergeCell ref="B48:B51"/>
    <mergeCell ref="C48:C51"/>
    <mergeCell ref="D48:D51"/>
    <mergeCell ref="E48:E51"/>
    <mergeCell ref="F48:F51"/>
    <mergeCell ref="G48:G51"/>
    <mergeCell ref="X44:X47"/>
    <mergeCell ref="Y44:Y47"/>
    <mergeCell ref="Z44:Z47"/>
    <mergeCell ref="H40:H47"/>
    <mergeCell ref="I40:I47"/>
    <mergeCell ref="N40:N43"/>
    <mergeCell ref="O40:O43"/>
    <mergeCell ref="P40:P43"/>
    <mergeCell ref="Q40:Q43"/>
    <mergeCell ref="R48:R51"/>
    <mergeCell ref="S48:S51"/>
    <mergeCell ref="T48:T51"/>
    <mergeCell ref="U48:U51"/>
    <mergeCell ref="V48:V51"/>
    <mergeCell ref="W48:W51"/>
    <mergeCell ref="H48:H51"/>
    <mergeCell ref="I48:I51"/>
    <mergeCell ref="N48:N51"/>
    <mergeCell ref="AJ40:AJ47"/>
    <mergeCell ref="F44:F47"/>
    <mergeCell ref="N44:N47"/>
    <mergeCell ref="O44:O47"/>
    <mergeCell ref="P44:P47"/>
    <mergeCell ref="Q44:Q47"/>
    <mergeCell ref="R44:R47"/>
    <mergeCell ref="S44:S47"/>
    <mergeCell ref="U44:U47"/>
    <mergeCell ref="V44:V47"/>
    <mergeCell ref="AD40:AD43"/>
    <mergeCell ref="AE40:AE43"/>
    <mergeCell ref="AF40:AF43"/>
    <mergeCell ref="AG40:AG43"/>
    <mergeCell ref="AH40:AH47"/>
    <mergeCell ref="AI40:AI47"/>
    <mergeCell ref="AD44:AD47"/>
    <mergeCell ref="AE44:AE47"/>
    <mergeCell ref="AF44:AF47"/>
    <mergeCell ref="AG44:AG47"/>
    <mergeCell ref="X40:X43"/>
    <mergeCell ref="Y40:Y43"/>
    <mergeCell ref="Z40:Z43"/>
    <mergeCell ref="AA40:AA43"/>
    <mergeCell ref="AB40:AB43"/>
    <mergeCell ref="AC40:AC43"/>
    <mergeCell ref="R40:R43"/>
    <mergeCell ref="S40:S43"/>
    <mergeCell ref="T40:T47"/>
    <mergeCell ref="U40:U43"/>
    <mergeCell ref="V40:V43"/>
    <mergeCell ref="W40:W43"/>
    <mergeCell ref="W44:W47"/>
    <mergeCell ref="AA44:AA47"/>
    <mergeCell ref="AB44:AB47"/>
    <mergeCell ref="AC44:AC47"/>
    <mergeCell ref="AG36:AG39"/>
    <mergeCell ref="AH36:AH39"/>
    <mergeCell ref="AI36:AI39"/>
    <mergeCell ref="AJ36:AJ39"/>
    <mergeCell ref="B40:B47"/>
    <mergeCell ref="C40:C47"/>
    <mergeCell ref="D40:D47"/>
    <mergeCell ref="E40:E47"/>
    <mergeCell ref="F40:F43"/>
    <mergeCell ref="G40:G47"/>
    <mergeCell ref="AA36:AA39"/>
    <mergeCell ref="AB36:AB39"/>
    <mergeCell ref="AC36:AC39"/>
    <mergeCell ref="AD36:AD39"/>
    <mergeCell ref="AE36:AE39"/>
    <mergeCell ref="AF36:AF39"/>
    <mergeCell ref="U36:U39"/>
    <mergeCell ref="V36:V39"/>
    <mergeCell ref="W36:W39"/>
    <mergeCell ref="X36:X39"/>
    <mergeCell ref="Y36:Y39"/>
    <mergeCell ref="Z36:Z39"/>
    <mergeCell ref="O36:O39"/>
    <mergeCell ref="P36:P39"/>
    <mergeCell ref="Q36:Q39"/>
    <mergeCell ref="R36:R39"/>
    <mergeCell ref="S36:S39"/>
    <mergeCell ref="T36:T39"/>
    <mergeCell ref="AG32:AG35"/>
    <mergeCell ref="B36:B39"/>
    <mergeCell ref="C36:C39"/>
    <mergeCell ref="D36:D39"/>
    <mergeCell ref="E36:E39"/>
    <mergeCell ref="F36:F39"/>
    <mergeCell ref="G36:G39"/>
    <mergeCell ref="H36:H39"/>
    <mergeCell ref="I36:I39"/>
    <mergeCell ref="N36:N39"/>
    <mergeCell ref="W32:W35"/>
    <mergeCell ref="X32:X35"/>
    <mergeCell ref="Y32:Y35"/>
    <mergeCell ref="Z32:Z35"/>
    <mergeCell ref="AA32:AA35"/>
    <mergeCell ref="AB32:AB35"/>
    <mergeCell ref="G28:G35"/>
    <mergeCell ref="H28:H35"/>
    <mergeCell ref="I28:I35"/>
    <mergeCell ref="N28:N31"/>
    <mergeCell ref="AI28:AI35"/>
    <mergeCell ref="AJ28:AJ35"/>
    <mergeCell ref="F32:F35"/>
    <mergeCell ref="N32:N35"/>
    <mergeCell ref="O32:O35"/>
    <mergeCell ref="P32:P35"/>
    <mergeCell ref="Q32:Q35"/>
    <mergeCell ref="R32:R35"/>
    <mergeCell ref="S32:S35"/>
    <mergeCell ref="U32:U35"/>
    <mergeCell ref="AC28:AC31"/>
    <mergeCell ref="AD28:AD31"/>
    <mergeCell ref="AE28:AE31"/>
    <mergeCell ref="AF28:AF31"/>
    <mergeCell ref="AG28:AG31"/>
    <mergeCell ref="AH28:AH35"/>
    <mergeCell ref="AC32:AC35"/>
    <mergeCell ref="AD32:AD35"/>
    <mergeCell ref="AE32:AE35"/>
    <mergeCell ref="AF32:AF35"/>
    <mergeCell ref="W28:W31"/>
    <mergeCell ref="X28:X31"/>
    <mergeCell ref="Y28:Y31"/>
    <mergeCell ref="Z28:Z31"/>
    <mergeCell ref="O28:O31"/>
    <mergeCell ref="P28:P31"/>
    <mergeCell ref="AC26:AC27"/>
    <mergeCell ref="AD26:AD27"/>
    <mergeCell ref="AE26:AE27"/>
    <mergeCell ref="AF26:AF27"/>
    <mergeCell ref="AG26:AG27"/>
    <mergeCell ref="B28:B35"/>
    <mergeCell ref="C28:C35"/>
    <mergeCell ref="D28:D35"/>
    <mergeCell ref="E28:E35"/>
    <mergeCell ref="F28:F31"/>
    <mergeCell ref="AA28:AA31"/>
    <mergeCell ref="AB28:AB31"/>
    <mergeCell ref="Q28:Q31"/>
    <mergeCell ref="R28:R31"/>
    <mergeCell ref="S28:S31"/>
    <mergeCell ref="T28:T35"/>
    <mergeCell ref="U28:U31"/>
    <mergeCell ref="V28:V31"/>
    <mergeCell ref="V32:V35"/>
    <mergeCell ref="AG24:AG25"/>
    <mergeCell ref="G26:G27"/>
    <mergeCell ref="U26:U27"/>
    <mergeCell ref="V26:V27"/>
    <mergeCell ref="W26:W27"/>
    <mergeCell ref="X26:X27"/>
    <mergeCell ref="Y26:Y27"/>
    <mergeCell ref="Z26:Z27"/>
    <mergeCell ref="AA26:AA27"/>
    <mergeCell ref="AB26:AB27"/>
    <mergeCell ref="AG22:AG23"/>
    <mergeCell ref="AH22:AH27"/>
    <mergeCell ref="AI22:AI27"/>
    <mergeCell ref="AJ22:AJ27"/>
    <mergeCell ref="F24:F27"/>
    <mergeCell ref="G24:G25"/>
    <mergeCell ref="H24:H27"/>
    <mergeCell ref="I24:I27"/>
    <mergeCell ref="N24:N27"/>
    <mergeCell ref="O24:O27"/>
    <mergeCell ref="AA22:AA25"/>
    <mergeCell ref="AB22:AB25"/>
    <mergeCell ref="AC22:AC25"/>
    <mergeCell ref="AD22:AD25"/>
    <mergeCell ref="AE22:AE25"/>
    <mergeCell ref="AF22:AF23"/>
    <mergeCell ref="AF24:AF25"/>
    <mergeCell ref="U22:U25"/>
    <mergeCell ref="V22:V25"/>
    <mergeCell ref="W22:W25"/>
    <mergeCell ref="X22:X25"/>
    <mergeCell ref="Y22:Y25"/>
    <mergeCell ref="Z22:Z25"/>
    <mergeCell ref="O22:O23"/>
    <mergeCell ref="P22:P23"/>
    <mergeCell ref="Q22:Q23"/>
    <mergeCell ref="R22:R23"/>
    <mergeCell ref="S22:S23"/>
    <mergeCell ref="T22:T27"/>
    <mergeCell ref="P24:P27"/>
    <mergeCell ref="Q24:Q27"/>
    <mergeCell ref="R24:R27"/>
    <mergeCell ref="S24:S27"/>
    <mergeCell ref="AJ20:AJ21"/>
    <mergeCell ref="B22:B27"/>
    <mergeCell ref="C22:C27"/>
    <mergeCell ref="D22:D27"/>
    <mergeCell ref="E22:E27"/>
    <mergeCell ref="F22:F23"/>
    <mergeCell ref="G22:G23"/>
    <mergeCell ref="H22:H23"/>
    <mergeCell ref="I22:I23"/>
    <mergeCell ref="N22:N23"/>
    <mergeCell ref="AD20:AD21"/>
    <mergeCell ref="AE20:AE21"/>
    <mergeCell ref="AF20:AF21"/>
    <mergeCell ref="AG20:AG21"/>
    <mergeCell ref="AH20:AH21"/>
    <mergeCell ref="AI20:AI21"/>
    <mergeCell ref="X20:X21"/>
    <mergeCell ref="Y20:Y21"/>
    <mergeCell ref="Z20:Z21"/>
    <mergeCell ref="AA20:AA21"/>
    <mergeCell ref="AB20:AB21"/>
    <mergeCell ref="AC20:AC21"/>
    <mergeCell ref="R20:R21"/>
    <mergeCell ref="S20:S21"/>
    <mergeCell ref="T20:T21"/>
    <mergeCell ref="U20:U21"/>
    <mergeCell ref="V20:V21"/>
    <mergeCell ref="W20:W21"/>
    <mergeCell ref="H20:H21"/>
    <mergeCell ref="I20:I21"/>
    <mergeCell ref="N20:N21"/>
    <mergeCell ref="O20:O21"/>
    <mergeCell ref="P20:P21"/>
    <mergeCell ref="Q20:Q21"/>
    <mergeCell ref="AG18:AG19"/>
    <mergeCell ref="AH18:AH19"/>
    <mergeCell ref="AI18:AI19"/>
    <mergeCell ref="AJ18:AJ19"/>
    <mergeCell ref="B20:B21"/>
    <mergeCell ref="C20:C21"/>
    <mergeCell ref="D20:D21"/>
    <mergeCell ref="E20:E21"/>
    <mergeCell ref="F20:F21"/>
    <mergeCell ref="G20:G21"/>
    <mergeCell ref="AA18:AA19"/>
    <mergeCell ref="AB18:AB19"/>
    <mergeCell ref="AC18:AC19"/>
    <mergeCell ref="AD18:AD19"/>
    <mergeCell ref="AE18:AE19"/>
    <mergeCell ref="AF18:AF19"/>
    <mergeCell ref="U18:U19"/>
    <mergeCell ref="V18:V19"/>
    <mergeCell ref="W18:W19"/>
    <mergeCell ref="X18:X19"/>
    <mergeCell ref="Y18:Y19"/>
    <mergeCell ref="Z18:Z19"/>
    <mergeCell ref="O18:O19"/>
    <mergeCell ref="P18:P19"/>
    <mergeCell ref="Q18:Q19"/>
    <mergeCell ref="R18:R19"/>
    <mergeCell ref="S18:S19"/>
    <mergeCell ref="T18:T19"/>
    <mergeCell ref="AG16:AG17"/>
    <mergeCell ref="B18:B19"/>
    <mergeCell ref="C18:C19"/>
    <mergeCell ref="D18:D19"/>
    <mergeCell ref="E18:E19"/>
    <mergeCell ref="F18:F19"/>
    <mergeCell ref="G18:G19"/>
    <mergeCell ref="H18:H19"/>
    <mergeCell ref="I18:I19"/>
    <mergeCell ref="N18:N19"/>
    <mergeCell ref="AA16:AA17"/>
    <mergeCell ref="AB16:AB17"/>
    <mergeCell ref="AC16:AC17"/>
    <mergeCell ref="AD16:AD17"/>
    <mergeCell ref="AE16:AE17"/>
    <mergeCell ref="AF16:AF17"/>
    <mergeCell ref="U16:U17"/>
    <mergeCell ref="V16:V17"/>
    <mergeCell ref="W16:W17"/>
    <mergeCell ref="X16:X17"/>
    <mergeCell ref="Y16:Y17"/>
    <mergeCell ref="Z16:Z17"/>
    <mergeCell ref="AG14:AG15"/>
    <mergeCell ref="F16:F17"/>
    <mergeCell ref="H16:H17"/>
    <mergeCell ref="I16:I17"/>
    <mergeCell ref="N16:N17"/>
    <mergeCell ref="O16:O17"/>
    <mergeCell ref="P16:P17"/>
    <mergeCell ref="Q16:Q17"/>
    <mergeCell ref="R16:R17"/>
    <mergeCell ref="S16:S17"/>
    <mergeCell ref="AA14:AA15"/>
    <mergeCell ref="AB14:AB15"/>
    <mergeCell ref="AC14:AC15"/>
    <mergeCell ref="AD14:AD15"/>
    <mergeCell ref="AE14:AE15"/>
    <mergeCell ref="AF14:AF15"/>
    <mergeCell ref="U14:U15"/>
    <mergeCell ref="V14:V15"/>
    <mergeCell ref="W14:W15"/>
    <mergeCell ref="X14:X15"/>
    <mergeCell ref="Y14:Y15"/>
    <mergeCell ref="Z14:Z15"/>
    <mergeCell ref="AG12:AG13"/>
    <mergeCell ref="AH12:AH17"/>
    <mergeCell ref="AI12:AI17"/>
    <mergeCell ref="AJ12:AJ17"/>
    <mergeCell ref="F14:F15"/>
    <mergeCell ref="H14:H15"/>
    <mergeCell ref="I14:I15"/>
    <mergeCell ref="N14:N15"/>
    <mergeCell ref="O14:O15"/>
    <mergeCell ref="P14:P15"/>
    <mergeCell ref="AA12:AA13"/>
    <mergeCell ref="AB12:AB13"/>
    <mergeCell ref="AC12:AC13"/>
    <mergeCell ref="AD12:AD13"/>
    <mergeCell ref="AE12:AE13"/>
    <mergeCell ref="AF12:AF13"/>
    <mergeCell ref="U12:U13"/>
    <mergeCell ref="V12:V13"/>
    <mergeCell ref="W12:W13"/>
    <mergeCell ref="X12:X13"/>
    <mergeCell ref="Y12:Y13"/>
    <mergeCell ref="Z12:Z13"/>
    <mergeCell ref="O12:O13"/>
    <mergeCell ref="P12:P13"/>
    <mergeCell ref="Q12:Q13"/>
    <mergeCell ref="R12:R13"/>
    <mergeCell ref="S12:S13"/>
    <mergeCell ref="T12:T17"/>
    <mergeCell ref="Q14:Q15"/>
    <mergeCell ref="R14:R15"/>
    <mergeCell ref="S14:S15"/>
    <mergeCell ref="AJ10:AJ11"/>
    <mergeCell ref="B12:B17"/>
    <mergeCell ref="C12:C17"/>
    <mergeCell ref="D12:D17"/>
    <mergeCell ref="E12:E17"/>
    <mergeCell ref="F12:F13"/>
    <mergeCell ref="G12:G17"/>
    <mergeCell ref="H12:H13"/>
    <mergeCell ref="I12:I13"/>
    <mergeCell ref="N12:N13"/>
    <mergeCell ref="AD10:AD11"/>
    <mergeCell ref="AE10:AE11"/>
    <mergeCell ref="AF10:AF11"/>
    <mergeCell ref="AG10:AG11"/>
    <mergeCell ref="AH10:AH11"/>
    <mergeCell ref="AI10:AI11"/>
    <mergeCell ref="X10:X11"/>
    <mergeCell ref="Y10:Y11"/>
    <mergeCell ref="Z10:Z11"/>
    <mergeCell ref="AA10:AA11"/>
    <mergeCell ref="AB10:AB11"/>
    <mergeCell ref="AC10:AC11"/>
    <mergeCell ref="R10:R11"/>
    <mergeCell ref="S10:S11"/>
    <mergeCell ref="T10:T11"/>
    <mergeCell ref="U10:U11"/>
    <mergeCell ref="V10:V11"/>
    <mergeCell ref="W10:W11"/>
    <mergeCell ref="H10:H11"/>
    <mergeCell ref="I10:I11"/>
    <mergeCell ref="N10:N11"/>
    <mergeCell ref="O10:O11"/>
    <mergeCell ref="P10:P11"/>
    <mergeCell ref="Q10:Q11"/>
    <mergeCell ref="B10:B11"/>
    <mergeCell ref="C10:C11"/>
    <mergeCell ref="D10:D11"/>
    <mergeCell ref="E10:E11"/>
    <mergeCell ref="F10:F11"/>
    <mergeCell ref="G10:G11"/>
    <mergeCell ref="AJ6:AJ9"/>
    <mergeCell ref="F8:F9"/>
    <mergeCell ref="H8:H9"/>
    <mergeCell ref="I8:I9"/>
    <mergeCell ref="N8:N9"/>
    <mergeCell ref="O8:O9"/>
    <mergeCell ref="P8:P9"/>
    <mergeCell ref="Q8:Q9"/>
    <mergeCell ref="R8:R9"/>
    <mergeCell ref="S8:S9"/>
    <mergeCell ref="AD6:AD7"/>
    <mergeCell ref="AE6:AE7"/>
    <mergeCell ref="AF6:AF7"/>
    <mergeCell ref="AG6:AG7"/>
    <mergeCell ref="AH6:AH9"/>
    <mergeCell ref="AI6:AI9"/>
    <mergeCell ref="AD8:AD9"/>
    <mergeCell ref="AE8:AE9"/>
    <mergeCell ref="Q6:Q7"/>
    <mergeCell ref="R6:R7"/>
    <mergeCell ref="S6:S7"/>
    <mergeCell ref="AF8:AF9"/>
    <mergeCell ref="AG8:AG9"/>
    <mergeCell ref="X6:X7"/>
    <mergeCell ref="Y6:Y7"/>
    <mergeCell ref="Z6:Z7"/>
    <mergeCell ref="AA6:AA7"/>
    <mergeCell ref="AB6:AB7"/>
    <mergeCell ref="AC6:AC7"/>
    <mergeCell ref="Z8:Z9"/>
    <mergeCell ref="AA8:AA9"/>
    <mergeCell ref="AB8:AB9"/>
    <mergeCell ref="AC8:AC9"/>
    <mergeCell ref="T6:T9"/>
    <mergeCell ref="U6:U7"/>
    <mergeCell ref="V6:V7"/>
    <mergeCell ref="W6:W7"/>
    <mergeCell ref="U8:U9"/>
    <mergeCell ref="V8:V9"/>
    <mergeCell ref="W8:W9"/>
    <mergeCell ref="X8:X9"/>
    <mergeCell ref="Y8:Y9"/>
    <mergeCell ref="AJ3:AJ4"/>
    <mergeCell ref="B6:B9"/>
    <mergeCell ref="C6:C9"/>
    <mergeCell ref="D6:D9"/>
    <mergeCell ref="E6:E9"/>
    <mergeCell ref="F6:F7"/>
    <mergeCell ref="G6:G9"/>
    <mergeCell ref="T3:T4"/>
    <mergeCell ref="U3:U4"/>
    <mergeCell ref="V3:AA3"/>
    <mergeCell ref="AB3:AB4"/>
    <mergeCell ref="AC3:AC4"/>
    <mergeCell ref="AD3:AF3"/>
    <mergeCell ref="N3:N4"/>
    <mergeCell ref="O3:O4"/>
    <mergeCell ref="P3:P4"/>
    <mergeCell ref="Q3:Q4"/>
    <mergeCell ref="R3:R4"/>
    <mergeCell ref="S3:S4"/>
    <mergeCell ref="H6:H7"/>
    <mergeCell ref="I6:I7"/>
    <mergeCell ref="N6:N7"/>
    <mergeCell ref="O6:O7"/>
    <mergeCell ref="P6:P7"/>
    <mergeCell ref="B1:AI1"/>
    <mergeCell ref="B3:B4"/>
    <mergeCell ref="C3:C4"/>
    <mergeCell ref="D3:D4"/>
    <mergeCell ref="E3:E4"/>
    <mergeCell ref="F3:F4"/>
    <mergeCell ref="G3:G4"/>
    <mergeCell ref="H3:H4"/>
    <mergeCell ref="I3:I4"/>
    <mergeCell ref="J3:M3"/>
    <mergeCell ref="AG3:AG4"/>
    <mergeCell ref="AH3:AH4"/>
    <mergeCell ref="AI3:AI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14"/>
  <sheetViews>
    <sheetView workbookViewId="0"/>
  </sheetViews>
  <sheetFormatPr defaultRowHeight="15" x14ac:dyDescent="0.25"/>
  <cols>
    <col min="1" max="1" width="5" customWidth="1"/>
    <col min="2" max="2" width="21" customWidth="1"/>
    <col min="3" max="3" width="17.5703125" customWidth="1"/>
    <col min="4" max="5" width="13.5703125" customWidth="1"/>
    <col min="6" max="6" width="18.42578125" customWidth="1"/>
    <col min="7" max="7" width="50.42578125" customWidth="1"/>
    <col min="8" max="8" width="14.5703125" customWidth="1"/>
    <col min="9" max="9" width="13.5703125" customWidth="1"/>
    <col min="10" max="10" width="12.5703125" customWidth="1"/>
    <col min="11" max="14" width="10.5703125" customWidth="1"/>
    <col min="15" max="16" width="15.5703125" customWidth="1"/>
    <col min="17" max="17" width="18.5703125" customWidth="1"/>
    <col min="18" max="18" width="15.5703125" customWidth="1"/>
    <col min="19" max="21" width="14" customWidth="1"/>
    <col min="22" max="22" width="10" customWidth="1"/>
    <col min="23" max="23" width="11.42578125" customWidth="1"/>
    <col min="24" max="24" width="10" customWidth="1"/>
    <col min="25" max="25" width="11.5703125" customWidth="1"/>
    <col min="26" max="27" width="12.42578125" customWidth="1"/>
    <col min="28" max="29" width="11.42578125" customWidth="1"/>
    <col min="30" max="30" width="12.42578125" customWidth="1"/>
    <col min="31" max="33" width="11.42578125" customWidth="1"/>
    <col min="34" max="34" width="24.42578125" customWidth="1"/>
    <col min="35" max="35" width="19.42578125" customWidth="1"/>
    <col min="36" max="36" width="10.42578125" customWidth="1"/>
  </cols>
  <sheetData>
    <row r="1" spans="1:36" x14ac:dyDescent="0.25">
      <c r="A1" s="1"/>
      <c r="B1" s="356" t="s">
        <v>40</v>
      </c>
      <c r="C1" s="356"/>
      <c r="D1" s="356"/>
      <c r="E1" s="356"/>
      <c r="F1" s="356"/>
      <c r="G1" s="356"/>
      <c r="H1" s="356"/>
      <c r="I1" s="356"/>
      <c r="J1" s="356"/>
      <c r="K1" s="356"/>
      <c r="L1" s="356"/>
      <c r="M1" s="356"/>
      <c r="N1" s="356"/>
      <c r="O1" s="356"/>
      <c r="P1" s="356"/>
      <c r="Q1" s="356"/>
      <c r="R1" s="356"/>
      <c r="S1" s="356"/>
      <c r="T1" s="356"/>
      <c r="U1" s="356"/>
      <c r="V1" s="356"/>
      <c r="W1" s="356"/>
      <c r="X1" s="356"/>
      <c r="Y1" s="356"/>
      <c r="Z1" s="356"/>
      <c r="AA1" s="356"/>
      <c r="AB1" s="356"/>
      <c r="AC1" s="356"/>
      <c r="AD1" s="356"/>
      <c r="AE1" s="356"/>
      <c r="AF1" s="356"/>
      <c r="AG1" s="356"/>
      <c r="AH1" s="356"/>
      <c r="AI1" s="356"/>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x14ac:dyDescent="0.25">
      <c r="A3" s="1"/>
      <c r="B3" s="348" t="s">
        <v>0</v>
      </c>
      <c r="C3" s="348" t="s">
        <v>1</v>
      </c>
      <c r="D3" s="348" t="s">
        <v>28</v>
      </c>
      <c r="E3" s="348" t="s">
        <v>29</v>
      </c>
      <c r="F3" s="348" t="s">
        <v>30</v>
      </c>
      <c r="G3" s="348" t="s">
        <v>3</v>
      </c>
      <c r="H3" s="348" t="s">
        <v>4</v>
      </c>
      <c r="I3" s="348" t="s">
        <v>5</v>
      </c>
      <c r="J3" s="349" t="s">
        <v>6</v>
      </c>
      <c r="K3" s="349"/>
      <c r="L3" s="349"/>
      <c r="M3" s="349"/>
      <c r="N3" s="346" t="s">
        <v>47</v>
      </c>
      <c r="O3" s="348" t="s">
        <v>31</v>
      </c>
      <c r="P3" s="355" t="s">
        <v>42</v>
      </c>
      <c r="Q3" s="355" t="s">
        <v>32</v>
      </c>
      <c r="R3" s="355" t="s">
        <v>37</v>
      </c>
      <c r="S3" s="355" t="s">
        <v>33</v>
      </c>
      <c r="T3" s="348" t="s">
        <v>55</v>
      </c>
      <c r="U3" s="348" t="s">
        <v>57</v>
      </c>
      <c r="V3" s="349" t="s">
        <v>59</v>
      </c>
      <c r="W3" s="349"/>
      <c r="X3" s="349"/>
      <c r="Y3" s="349"/>
      <c r="Z3" s="349"/>
      <c r="AA3" s="349"/>
      <c r="AB3" s="348" t="s">
        <v>69</v>
      </c>
      <c r="AC3" s="350" t="s">
        <v>75</v>
      </c>
      <c r="AD3" s="352" t="s">
        <v>77</v>
      </c>
      <c r="AE3" s="353"/>
      <c r="AF3" s="354"/>
      <c r="AG3" s="346" t="s">
        <v>27</v>
      </c>
      <c r="AH3" s="346" t="s">
        <v>36</v>
      </c>
      <c r="AI3" s="348" t="s">
        <v>34</v>
      </c>
      <c r="AJ3" s="346" t="s">
        <v>35</v>
      </c>
    </row>
    <row r="4" spans="1:36" ht="127.5" x14ac:dyDescent="0.25">
      <c r="A4" s="1"/>
      <c r="B4" s="348"/>
      <c r="C4" s="348"/>
      <c r="D4" s="348"/>
      <c r="E4" s="348"/>
      <c r="F4" s="348"/>
      <c r="G4" s="348"/>
      <c r="H4" s="348"/>
      <c r="I4" s="348"/>
      <c r="J4" s="3" t="s">
        <v>7</v>
      </c>
      <c r="K4" s="3" t="s">
        <v>8</v>
      </c>
      <c r="L4" s="3" t="s">
        <v>9</v>
      </c>
      <c r="M4" s="11" t="s">
        <v>10</v>
      </c>
      <c r="N4" s="347"/>
      <c r="O4" s="348"/>
      <c r="P4" s="355"/>
      <c r="Q4" s="355"/>
      <c r="R4" s="355"/>
      <c r="S4" s="355"/>
      <c r="T4" s="348"/>
      <c r="U4" s="348"/>
      <c r="V4" s="3" t="s">
        <v>61</v>
      </c>
      <c r="W4" s="3" t="s">
        <v>62</v>
      </c>
      <c r="X4" s="3" t="s">
        <v>15</v>
      </c>
      <c r="Y4" s="3" t="s">
        <v>63</v>
      </c>
      <c r="Z4" s="3" t="s">
        <v>60</v>
      </c>
      <c r="AA4" s="3" t="s">
        <v>25</v>
      </c>
      <c r="AB4" s="348"/>
      <c r="AC4" s="351"/>
      <c r="AD4" s="3" t="s">
        <v>16</v>
      </c>
      <c r="AE4" s="3" t="s">
        <v>17</v>
      </c>
      <c r="AF4" s="3" t="s">
        <v>26</v>
      </c>
      <c r="AG4" s="347"/>
      <c r="AH4" s="347"/>
      <c r="AI4" s="348"/>
      <c r="AJ4" s="347"/>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348" x14ac:dyDescent="0.25">
      <c r="A6" s="1"/>
      <c r="B6" s="4" t="s">
        <v>49</v>
      </c>
      <c r="C6" s="4" t="s">
        <v>18</v>
      </c>
      <c r="D6" s="4" t="s">
        <v>50</v>
      </c>
      <c r="E6" s="4" t="s">
        <v>51</v>
      </c>
      <c r="F6" s="4" t="s">
        <v>2</v>
      </c>
      <c r="G6" s="4" t="s">
        <v>52</v>
      </c>
      <c r="H6" s="4" t="s">
        <v>19</v>
      </c>
      <c r="I6" s="4" t="s">
        <v>53</v>
      </c>
      <c r="J6" s="4" t="s">
        <v>12</v>
      </c>
      <c r="K6" s="4" t="s">
        <v>11</v>
      </c>
      <c r="L6" s="4" t="s">
        <v>13</v>
      </c>
      <c r="M6" s="4" t="s">
        <v>14</v>
      </c>
      <c r="N6" s="4" t="s">
        <v>48</v>
      </c>
      <c r="O6" s="4" t="s">
        <v>54</v>
      </c>
      <c r="P6" s="10" t="s">
        <v>43</v>
      </c>
      <c r="Q6" s="10" t="s">
        <v>44</v>
      </c>
      <c r="R6" s="10" t="s">
        <v>45</v>
      </c>
      <c r="S6" s="10" t="s">
        <v>46</v>
      </c>
      <c r="T6" s="4" t="s">
        <v>56</v>
      </c>
      <c r="U6" s="4" t="s">
        <v>58</v>
      </c>
      <c r="V6" s="4" t="s">
        <v>64</v>
      </c>
      <c r="W6" s="4" t="s">
        <v>65</v>
      </c>
      <c r="X6" s="4" t="s">
        <v>66</v>
      </c>
      <c r="Y6" s="4" t="s">
        <v>20</v>
      </c>
      <c r="Z6" s="4" t="s">
        <v>67</v>
      </c>
      <c r="AA6" s="13" t="s">
        <v>68</v>
      </c>
      <c r="AB6" s="4" t="s">
        <v>70</v>
      </c>
      <c r="AC6" s="10" t="s">
        <v>41</v>
      </c>
      <c r="AD6" s="10" t="s">
        <v>71</v>
      </c>
      <c r="AE6" s="10" t="s">
        <v>72</v>
      </c>
      <c r="AF6" s="10" t="s">
        <v>76</v>
      </c>
      <c r="AG6" s="10" t="s">
        <v>38</v>
      </c>
      <c r="AH6" s="4" t="s">
        <v>21</v>
      </c>
      <c r="AI6" s="4" t="s">
        <v>22</v>
      </c>
      <c r="AJ6" s="10" t="s">
        <v>39</v>
      </c>
    </row>
    <row r="7" spans="1:36" x14ac:dyDescent="0.25">
      <c r="A7" s="1"/>
      <c r="B7" s="4"/>
      <c r="C7" s="4"/>
      <c r="D7" s="4"/>
      <c r="E7" s="4"/>
      <c r="F7" s="4"/>
      <c r="G7" s="4"/>
      <c r="H7" s="4"/>
      <c r="I7" s="4"/>
      <c r="J7" s="4"/>
      <c r="K7" s="4"/>
      <c r="L7" s="4"/>
      <c r="M7" s="4"/>
      <c r="N7" s="4"/>
      <c r="O7" s="4"/>
      <c r="P7" s="5"/>
      <c r="Q7" s="5"/>
      <c r="R7" s="5"/>
      <c r="S7" s="5"/>
      <c r="T7" s="4"/>
      <c r="U7" s="4"/>
      <c r="V7" s="4"/>
      <c r="W7" s="6"/>
      <c r="X7" s="6"/>
      <c r="Y7" s="6"/>
      <c r="Z7" s="4"/>
      <c r="AA7" s="7"/>
      <c r="AB7" s="4"/>
      <c r="AC7" s="5"/>
      <c r="AD7" s="10"/>
      <c r="AE7" s="10"/>
      <c r="AF7" s="5"/>
      <c r="AG7" s="5"/>
      <c r="AH7" s="4"/>
      <c r="AI7" s="4"/>
      <c r="AJ7" s="5"/>
    </row>
    <row r="8" spans="1:36" x14ac:dyDescent="0.25">
      <c r="A8" s="1"/>
      <c r="B8" s="8" t="s">
        <v>23</v>
      </c>
      <c r="C8" s="9"/>
      <c r="D8" s="9"/>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6" x14ac:dyDescent="0.25">
      <c r="A9" s="9"/>
      <c r="B9" s="14" t="s">
        <v>73</v>
      </c>
      <c r="C9" s="14"/>
      <c r="D9" s="14"/>
      <c r="E9" s="14"/>
      <c r="F9" s="14"/>
      <c r="G9" s="14"/>
      <c r="H9" s="14"/>
      <c r="I9" s="14"/>
      <c r="J9" s="9"/>
      <c r="K9" s="9"/>
      <c r="L9" s="9"/>
      <c r="M9" s="9"/>
      <c r="N9" s="9"/>
      <c r="O9" s="9"/>
      <c r="P9" s="9"/>
      <c r="Q9" s="9"/>
      <c r="R9" s="9"/>
      <c r="S9" s="9"/>
      <c r="T9" s="9"/>
      <c r="U9" s="9"/>
      <c r="V9" s="9"/>
      <c r="W9" s="9"/>
      <c r="X9" s="9"/>
      <c r="Y9" s="9"/>
      <c r="Z9" s="9"/>
      <c r="AA9" s="9"/>
      <c r="AB9" s="9"/>
      <c r="AC9" s="9"/>
      <c r="AD9" s="9"/>
      <c r="AE9" s="9"/>
      <c r="AF9" s="9"/>
      <c r="AG9" s="9"/>
      <c r="AH9" s="9"/>
      <c r="AI9" s="9"/>
      <c r="AJ9" s="9"/>
    </row>
    <row r="10" spans="1:36" x14ac:dyDescent="0.25">
      <c r="A10" s="14"/>
      <c r="B10" s="14" t="s">
        <v>74</v>
      </c>
      <c r="C10" s="14"/>
      <c r="D10" s="14"/>
      <c r="E10" s="14"/>
      <c r="F10" s="14"/>
      <c r="G10" s="14"/>
      <c r="H10" s="14"/>
      <c r="I10" s="14"/>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row>
    <row r="11" spans="1:36"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row>
    <row r="13" spans="1:36"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x14ac:dyDescent="0.25">
      <c r="A14" s="1"/>
      <c r="B14" s="502" t="s">
        <v>24</v>
      </c>
      <c r="C14" s="502"/>
      <c r="D14" s="502"/>
      <c r="E14" s="502"/>
      <c r="F14" s="502"/>
      <c r="G14" s="502"/>
      <c r="H14" s="502"/>
      <c r="I14" s="502"/>
      <c r="J14" s="502"/>
      <c r="K14" s="502"/>
      <c r="L14" s="502"/>
      <c r="M14" s="502"/>
      <c r="N14" s="502"/>
      <c r="O14" s="502"/>
      <c r="P14" s="502"/>
      <c r="Q14" s="502"/>
      <c r="R14" s="502"/>
      <c r="S14" s="502"/>
      <c r="T14" s="502"/>
      <c r="U14" s="502"/>
      <c r="V14" s="502"/>
      <c r="W14" s="502"/>
      <c r="X14" s="502"/>
      <c r="Y14" s="502"/>
      <c r="Z14" s="502"/>
      <c r="AA14" s="502"/>
      <c r="AB14" s="502"/>
      <c r="AC14" s="502"/>
      <c r="AD14" s="502"/>
      <c r="AE14" s="502"/>
      <c r="AF14" s="502"/>
      <c r="AG14" s="502"/>
      <c r="AH14" s="502"/>
      <c r="AI14" s="502"/>
      <c r="AJ14" s="502"/>
    </row>
  </sheetData>
  <mergeCells count="27">
    <mergeCell ref="B1:AI1"/>
    <mergeCell ref="B3:B4"/>
    <mergeCell ref="C3:C4"/>
    <mergeCell ref="D3:D4"/>
    <mergeCell ref="E3:E4"/>
    <mergeCell ref="F3:F4"/>
    <mergeCell ref="G3:G4"/>
    <mergeCell ref="H3:H4"/>
    <mergeCell ref="I3:I4"/>
    <mergeCell ref="J3:M3"/>
    <mergeCell ref="AG3:AG4"/>
    <mergeCell ref="AH3:AH4"/>
    <mergeCell ref="AI3:AI4"/>
    <mergeCell ref="AJ3:AJ4"/>
    <mergeCell ref="B14:AJ14"/>
    <mergeCell ref="T3:T4"/>
    <mergeCell ref="U3:U4"/>
    <mergeCell ref="V3:AA3"/>
    <mergeCell ref="AB3:AB4"/>
    <mergeCell ref="AC3:AC4"/>
    <mergeCell ref="AD3:AF3"/>
    <mergeCell ref="N3:N4"/>
    <mergeCell ref="O3:O4"/>
    <mergeCell ref="P3:P4"/>
    <mergeCell ref="Q3:Q4"/>
    <mergeCell ref="R3:R4"/>
    <mergeCell ref="S3:S4"/>
  </mergeCells>
  <dataValidations count="1">
    <dataValidation type="list" allowBlank="1" showInputMessage="1" showErrorMessage="1" sqref="P7:S7" xr:uid="{00000000-0002-0000-0600-000000000000}">
      <formula1>#REF!</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ŠMSM</vt:lpstr>
      <vt:lpstr>SM</vt:lpstr>
      <vt:lpstr>AM</vt:lpstr>
      <vt:lpstr>VRM </vt:lpstr>
      <vt:lpstr>SADM</vt:lpstr>
      <vt:lpstr>SAM</vt:lpstr>
      <vt:lpstr>JUNGTINIAI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Julija Maniuškina</dc:creator>
  <cp:lastModifiedBy>Urtė Morozovaitė</cp:lastModifiedBy>
  <cp:lastPrinted>2022-12-22T14:53:05Z</cp:lastPrinted>
  <dcterms:created xsi:type="dcterms:W3CDTF">2022-12-16T11:51:22Z</dcterms:created>
  <dcterms:modified xsi:type="dcterms:W3CDTF">2026-08-21T08:50:21Z</dcterms:modified>
</cp:coreProperties>
</file>